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TRIMESTRALES\III TRIMESTRE\web\"/>
    </mc:Choice>
  </mc:AlternateContent>
  <bookViews>
    <workbookView xWindow="60" yWindow="600" windowWidth="20430" windowHeight="10920"/>
  </bookViews>
  <sheets>
    <sheet name="Hoja1" sheetId="1" r:id="rId1"/>
  </sheets>
  <definedNames>
    <definedName name="_xlnm.Print_Titles" localSheetId="0">Hoja1!$1:$10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I63" i="1" l="1"/>
  <c r="B199" i="1" l="1"/>
  <c r="B200" i="1"/>
  <c r="B201" i="1"/>
  <c r="F198" i="1"/>
  <c r="B198" i="1" l="1"/>
  <c r="C178" i="1"/>
  <c r="C174" i="1"/>
  <c r="E174" i="1"/>
  <c r="D174" i="1"/>
  <c r="B95" i="1"/>
  <c r="I198" i="1"/>
  <c r="H198" i="1"/>
  <c r="G198" i="1"/>
  <c r="E198" i="1"/>
  <c r="D198" i="1"/>
  <c r="C198" i="1"/>
  <c r="I193" i="1"/>
  <c r="H193" i="1"/>
  <c r="G193" i="1"/>
  <c r="F193" i="1"/>
  <c r="E193" i="1"/>
  <c r="D193" i="1"/>
  <c r="C193" i="1"/>
  <c r="I189" i="1"/>
  <c r="H189" i="1"/>
  <c r="G189" i="1"/>
  <c r="F189" i="1"/>
  <c r="E189" i="1"/>
  <c r="D189" i="1"/>
  <c r="C189" i="1"/>
  <c r="I185" i="1"/>
  <c r="H185" i="1"/>
  <c r="G185" i="1"/>
  <c r="F185" i="1"/>
  <c r="E185" i="1"/>
  <c r="D185" i="1"/>
  <c r="C185" i="1"/>
  <c r="I181" i="1"/>
  <c r="H181" i="1"/>
  <c r="G181" i="1"/>
  <c r="F181" i="1"/>
  <c r="E181" i="1"/>
  <c r="D181" i="1"/>
  <c r="C181" i="1"/>
  <c r="I178" i="1"/>
  <c r="H178" i="1"/>
  <c r="G178" i="1"/>
  <c r="F178" i="1"/>
  <c r="E178" i="1"/>
  <c r="D178" i="1"/>
  <c r="I174" i="1"/>
  <c r="H174" i="1"/>
  <c r="G174" i="1"/>
  <c r="F174" i="1"/>
  <c r="I169" i="1"/>
  <c r="H169" i="1"/>
  <c r="G169" i="1"/>
  <c r="F169" i="1"/>
  <c r="E169" i="1"/>
  <c r="D169" i="1"/>
  <c r="C169" i="1"/>
  <c r="I167" i="1"/>
  <c r="H167" i="1"/>
  <c r="G167" i="1"/>
  <c r="F167" i="1"/>
  <c r="E167" i="1"/>
  <c r="D167" i="1"/>
  <c r="C167" i="1"/>
  <c r="I163" i="1"/>
  <c r="H163" i="1"/>
  <c r="G163" i="1"/>
  <c r="F163" i="1"/>
  <c r="E163" i="1"/>
  <c r="D163" i="1"/>
  <c r="C163" i="1"/>
  <c r="I159" i="1"/>
  <c r="H159" i="1"/>
  <c r="G159" i="1"/>
  <c r="F159" i="1"/>
  <c r="E159" i="1"/>
  <c r="D159" i="1"/>
  <c r="C159" i="1"/>
  <c r="I154" i="1"/>
  <c r="H154" i="1"/>
  <c r="G154" i="1"/>
  <c r="F154" i="1"/>
  <c r="E154" i="1"/>
  <c r="D154" i="1"/>
  <c r="C154" i="1"/>
  <c r="I150" i="1"/>
  <c r="H150" i="1"/>
  <c r="G150" i="1"/>
  <c r="F150" i="1"/>
  <c r="E150" i="1"/>
  <c r="D150" i="1"/>
  <c r="C150" i="1"/>
  <c r="I146" i="1"/>
  <c r="H146" i="1"/>
  <c r="G146" i="1"/>
  <c r="F146" i="1"/>
  <c r="E146" i="1"/>
  <c r="D146" i="1"/>
  <c r="C146" i="1"/>
  <c r="I142" i="1"/>
  <c r="H142" i="1"/>
  <c r="G142" i="1"/>
  <c r="F142" i="1"/>
  <c r="E142" i="1"/>
  <c r="D142" i="1"/>
  <c r="C142" i="1"/>
  <c r="I138" i="1"/>
  <c r="H138" i="1"/>
  <c r="G138" i="1"/>
  <c r="F138" i="1"/>
  <c r="E138" i="1"/>
  <c r="D138" i="1"/>
  <c r="C138" i="1"/>
  <c r="I134" i="1"/>
  <c r="H134" i="1"/>
  <c r="G134" i="1"/>
  <c r="F134" i="1"/>
  <c r="E134" i="1"/>
  <c r="D134" i="1"/>
  <c r="C134" i="1"/>
  <c r="C128" i="1"/>
  <c r="D128" i="1"/>
  <c r="E128" i="1"/>
  <c r="F128" i="1"/>
  <c r="G128" i="1"/>
  <c r="H128" i="1"/>
  <c r="I128" i="1"/>
  <c r="B131" i="1"/>
  <c r="I124" i="1"/>
  <c r="H124" i="1"/>
  <c r="G124" i="1"/>
  <c r="F124" i="1"/>
  <c r="E124" i="1"/>
  <c r="D124" i="1"/>
  <c r="C124" i="1"/>
  <c r="I119" i="1"/>
  <c r="H119" i="1"/>
  <c r="G119" i="1"/>
  <c r="F119" i="1"/>
  <c r="E119" i="1"/>
  <c r="D119" i="1"/>
  <c r="C119" i="1"/>
  <c r="I117" i="1"/>
  <c r="H117" i="1"/>
  <c r="G117" i="1"/>
  <c r="F117" i="1"/>
  <c r="E117" i="1"/>
  <c r="D117" i="1"/>
  <c r="C117" i="1"/>
  <c r="I115" i="1"/>
  <c r="H115" i="1"/>
  <c r="G115" i="1"/>
  <c r="F115" i="1"/>
  <c r="E115" i="1"/>
  <c r="D115" i="1"/>
  <c r="C115" i="1"/>
  <c r="I113" i="1"/>
  <c r="H113" i="1"/>
  <c r="G113" i="1"/>
  <c r="F113" i="1"/>
  <c r="E113" i="1"/>
  <c r="D113" i="1"/>
  <c r="C113" i="1"/>
  <c r="I109" i="1"/>
  <c r="H109" i="1"/>
  <c r="G109" i="1"/>
  <c r="F109" i="1"/>
  <c r="E109" i="1"/>
  <c r="D109" i="1"/>
  <c r="C109" i="1"/>
  <c r="I105" i="1"/>
  <c r="H105" i="1"/>
  <c r="G105" i="1"/>
  <c r="F105" i="1"/>
  <c r="E105" i="1"/>
  <c r="D105" i="1"/>
  <c r="C105" i="1"/>
  <c r="I101" i="1"/>
  <c r="H101" i="1"/>
  <c r="G101" i="1"/>
  <c r="F101" i="1"/>
  <c r="E101" i="1"/>
  <c r="D101" i="1"/>
  <c r="C101" i="1"/>
  <c r="I97" i="1"/>
  <c r="H97" i="1"/>
  <c r="G97" i="1"/>
  <c r="F97" i="1"/>
  <c r="E97" i="1"/>
  <c r="D97" i="1"/>
  <c r="C97" i="1"/>
  <c r="I92" i="1"/>
  <c r="H92" i="1"/>
  <c r="G92" i="1"/>
  <c r="F92" i="1"/>
  <c r="E92" i="1"/>
  <c r="D92" i="1"/>
  <c r="C92" i="1"/>
  <c r="I88" i="1"/>
  <c r="H88" i="1"/>
  <c r="G88" i="1"/>
  <c r="F88" i="1"/>
  <c r="E88" i="1"/>
  <c r="D88" i="1"/>
  <c r="C88" i="1"/>
  <c r="I83" i="1"/>
  <c r="H83" i="1"/>
  <c r="G83" i="1"/>
  <c r="F83" i="1"/>
  <c r="E83" i="1"/>
  <c r="D83" i="1"/>
  <c r="C83" i="1"/>
  <c r="I79" i="1"/>
  <c r="H79" i="1"/>
  <c r="G79" i="1"/>
  <c r="F79" i="1"/>
  <c r="E79" i="1"/>
  <c r="D79" i="1"/>
  <c r="C79" i="1"/>
  <c r="I75" i="1"/>
  <c r="H75" i="1"/>
  <c r="G75" i="1"/>
  <c r="F75" i="1"/>
  <c r="E75" i="1"/>
  <c r="D75" i="1"/>
  <c r="C75" i="1"/>
  <c r="I71" i="1"/>
  <c r="H71" i="1"/>
  <c r="G71" i="1"/>
  <c r="F71" i="1"/>
  <c r="E71" i="1"/>
  <c r="D71" i="1"/>
  <c r="C71" i="1"/>
  <c r="I67" i="1"/>
  <c r="H67" i="1"/>
  <c r="G67" i="1"/>
  <c r="F67" i="1"/>
  <c r="E67" i="1"/>
  <c r="D67" i="1"/>
  <c r="C67" i="1"/>
  <c r="H63" i="1"/>
  <c r="G63" i="1"/>
  <c r="F63" i="1"/>
  <c r="E63" i="1"/>
  <c r="D63" i="1"/>
  <c r="C63" i="1"/>
  <c r="I59" i="1"/>
  <c r="H59" i="1"/>
  <c r="G59" i="1"/>
  <c r="F59" i="1"/>
  <c r="E59" i="1"/>
  <c r="D59" i="1"/>
  <c r="C59" i="1"/>
  <c r="I55" i="1"/>
  <c r="H55" i="1"/>
  <c r="G55" i="1"/>
  <c r="F55" i="1"/>
  <c r="E55" i="1"/>
  <c r="D55" i="1"/>
  <c r="C55" i="1"/>
  <c r="I51" i="1"/>
  <c r="H51" i="1"/>
  <c r="G51" i="1"/>
  <c r="F51" i="1"/>
  <c r="E51" i="1"/>
  <c r="D51" i="1"/>
  <c r="C51" i="1"/>
  <c r="I46" i="1"/>
  <c r="H46" i="1"/>
  <c r="G46" i="1"/>
  <c r="F46" i="1"/>
  <c r="E46" i="1"/>
  <c r="D46" i="1"/>
  <c r="C46" i="1"/>
  <c r="I40" i="1"/>
  <c r="H40" i="1"/>
  <c r="G40" i="1"/>
  <c r="F40" i="1"/>
  <c r="E40" i="1"/>
  <c r="D40" i="1"/>
  <c r="C40" i="1"/>
  <c r="I38" i="1"/>
  <c r="H38" i="1"/>
  <c r="G38" i="1"/>
  <c r="F38" i="1"/>
  <c r="E38" i="1"/>
  <c r="D38" i="1"/>
  <c r="C38" i="1"/>
  <c r="I34" i="1"/>
  <c r="H34" i="1"/>
  <c r="G34" i="1"/>
  <c r="F34" i="1"/>
  <c r="E34" i="1"/>
  <c r="D34" i="1"/>
  <c r="C34" i="1"/>
  <c r="I30" i="1"/>
  <c r="H30" i="1"/>
  <c r="G30" i="1"/>
  <c r="F30" i="1"/>
  <c r="E30" i="1"/>
  <c r="D30" i="1"/>
  <c r="C30" i="1"/>
  <c r="I26" i="1"/>
  <c r="H26" i="1"/>
  <c r="G26" i="1"/>
  <c r="F26" i="1"/>
  <c r="E26" i="1"/>
  <c r="D26" i="1"/>
  <c r="C26" i="1"/>
  <c r="I22" i="1"/>
  <c r="H22" i="1"/>
  <c r="G22" i="1"/>
  <c r="F22" i="1"/>
  <c r="E22" i="1"/>
  <c r="D22" i="1"/>
  <c r="C22" i="1"/>
  <c r="I18" i="1"/>
  <c r="H18" i="1"/>
  <c r="G18" i="1"/>
  <c r="F18" i="1"/>
  <c r="E18" i="1"/>
  <c r="D18" i="1"/>
  <c r="C18" i="1"/>
  <c r="C14" i="1"/>
  <c r="D14" i="1"/>
  <c r="E14" i="1"/>
  <c r="F14" i="1"/>
  <c r="G14" i="1"/>
  <c r="H14" i="1"/>
  <c r="I14" i="1"/>
  <c r="B196" i="1"/>
  <c r="B192" i="1"/>
  <c r="B188" i="1"/>
  <c r="B184" i="1"/>
  <c r="B177" i="1"/>
  <c r="B172" i="1"/>
  <c r="B168" i="1"/>
  <c r="B166" i="1"/>
  <c r="B162" i="1"/>
  <c r="B157" i="1"/>
  <c r="B153" i="1"/>
  <c r="B149" i="1"/>
  <c r="B145" i="1"/>
  <c r="B141" i="1"/>
  <c r="B137" i="1"/>
  <c r="B127" i="1"/>
  <c r="B122" i="1"/>
  <c r="B118" i="1"/>
  <c r="B114" i="1"/>
  <c r="B112" i="1"/>
  <c r="B108" i="1"/>
  <c r="B104" i="1"/>
  <c r="B100" i="1"/>
  <c r="B91" i="1"/>
  <c r="B86" i="1"/>
  <c r="B82" i="1"/>
  <c r="B78" i="1"/>
  <c r="B74" i="1"/>
  <c r="B70" i="1"/>
  <c r="B66" i="1"/>
  <c r="B62" i="1"/>
  <c r="B58" i="1"/>
  <c r="B54" i="1"/>
  <c r="B49" i="1"/>
  <c r="B43" i="1"/>
  <c r="B39" i="1"/>
  <c r="B37" i="1"/>
  <c r="B33" i="1"/>
  <c r="B29" i="1"/>
  <c r="B25" i="1"/>
  <c r="B21" i="1"/>
  <c r="B175" i="1"/>
  <c r="B176" i="1"/>
  <c r="B195" i="1"/>
  <c r="B191" i="1"/>
  <c r="B187" i="1"/>
  <c r="B183" i="1"/>
  <c r="B180" i="1"/>
  <c r="B135" i="1"/>
  <c r="B171" i="1"/>
  <c r="B165" i="1"/>
  <c r="B161" i="1"/>
  <c r="B156" i="1"/>
  <c r="B152" i="1"/>
  <c r="B148" i="1"/>
  <c r="B144" i="1"/>
  <c r="B140" i="1"/>
  <c r="B136" i="1"/>
  <c r="B99" i="1"/>
  <c r="B125" i="1"/>
  <c r="B130" i="1"/>
  <c r="B126" i="1"/>
  <c r="B121" i="1"/>
  <c r="B111" i="1"/>
  <c r="B107" i="1"/>
  <c r="B103" i="1"/>
  <c r="B94" i="1"/>
  <c r="B90" i="1"/>
  <c r="B85" i="1"/>
  <c r="B81" i="1"/>
  <c r="B77" i="1"/>
  <c r="B73" i="1"/>
  <c r="B69" i="1"/>
  <c r="B65" i="1"/>
  <c r="B61" i="1"/>
  <c r="B57" i="1"/>
  <c r="B53" i="1"/>
  <c r="B48" i="1"/>
  <c r="B20" i="1"/>
  <c r="B19" i="1"/>
  <c r="B23" i="1"/>
  <c r="B24" i="1"/>
  <c r="B16" i="1"/>
  <c r="B42" i="1"/>
  <c r="B36" i="1"/>
  <c r="B32" i="1"/>
  <c r="B28" i="1"/>
  <c r="D45" i="1" l="1"/>
  <c r="E13" i="1"/>
  <c r="E12" i="1" s="1"/>
  <c r="C13" i="1"/>
  <c r="H13" i="1"/>
  <c r="D13" i="1"/>
  <c r="G13" i="1"/>
  <c r="F13" i="1"/>
  <c r="I13" i="1"/>
  <c r="E45" i="1"/>
  <c r="C45" i="1"/>
  <c r="I45" i="1"/>
  <c r="H45" i="1"/>
  <c r="G45" i="1"/>
  <c r="F45" i="1"/>
  <c r="B174" i="1"/>
  <c r="B134" i="1"/>
  <c r="B124" i="1"/>
  <c r="B22" i="1"/>
  <c r="C173" i="1"/>
  <c r="B18" i="1"/>
  <c r="D173" i="1"/>
  <c r="B164" i="1"/>
  <c r="B163" i="1" s="1"/>
  <c r="B117" i="1"/>
  <c r="B113" i="1"/>
  <c r="B72" i="1"/>
  <c r="B71" i="1" s="1"/>
  <c r="B194" i="1"/>
  <c r="B193" i="1" s="1"/>
  <c r="B190" i="1"/>
  <c r="B189" i="1" s="1"/>
  <c r="B31" i="1" l="1"/>
  <c r="B30" i="1" s="1"/>
  <c r="B27" i="1"/>
  <c r="B26" i="1" s="1"/>
  <c r="B15" i="1"/>
  <c r="B14" i="1" s="1"/>
  <c r="B151" i="1" l="1"/>
  <c r="B150" i="1" s="1"/>
  <c r="B147" i="1"/>
  <c r="B146" i="1" s="1"/>
  <c r="B143" i="1" l="1"/>
  <c r="B142" i="1" s="1"/>
  <c r="B179" i="1"/>
  <c r="B178" i="1" s="1"/>
  <c r="B52" i="1"/>
  <c r="B51" i="1" s="1"/>
  <c r="B47" i="1"/>
  <c r="B46" i="1" s="1"/>
  <c r="B186" i="1"/>
  <c r="B185" i="1" s="1"/>
  <c r="B182" i="1"/>
  <c r="B181" i="1" s="1"/>
  <c r="B170" i="1"/>
  <c r="B169" i="1" s="1"/>
  <c r="B167" i="1"/>
  <c r="B160" i="1"/>
  <c r="B159" i="1" s="1"/>
  <c r="B155" i="1"/>
  <c r="B154" i="1" s="1"/>
  <c r="B139" i="1"/>
  <c r="B138" i="1" s="1"/>
  <c r="B129" i="1"/>
  <c r="B128" i="1" s="1"/>
  <c r="B120" i="1"/>
  <c r="B119" i="1" s="1"/>
  <c r="B116" i="1"/>
  <c r="B115" i="1" s="1"/>
  <c r="B110" i="1"/>
  <c r="B109" i="1" s="1"/>
  <c r="B106" i="1"/>
  <c r="B105" i="1" s="1"/>
  <c r="B102" i="1"/>
  <c r="B101" i="1" s="1"/>
  <c r="B98" i="1"/>
  <c r="B97" i="1" s="1"/>
  <c r="B93" i="1"/>
  <c r="B92" i="1" s="1"/>
  <c r="B89" i="1"/>
  <c r="B88" i="1" s="1"/>
  <c r="B84" i="1"/>
  <c r="B83" i="1" s="1"/>
  <c r="B80" i="1"/>
  <c r="B79" i="1" s="1"/>
  <c r="B76" i="1"/>
  <c r="B75" i="1" s="1"/>
  <c r="B68" i="1"/>
  <c r="B67" i="1" s="1"/>
  <c r="B64" i="1"/>
  <c r="B63" i="1" s="1"/>
  <c r="B60" i="1"/>
  <c r="B59" i="1" s="1"/>
  <c r="B56" i="1"/>
  <c r="B55" i="1" s="1"/>
  <c r="B41" i="1"/>
  <c r="B40" i="1" s="1"/>
  <c r="B35" i="1"/>
  <c r="B34" i="1" s="1"/>
  <c r="B133" i="1" l="1"/>
  <c r="B45" i="1"/>
  <c r="B173" i="1"/>
  <c r="B132" i="1" s="1"/>
  <c r="B96" i="1"/>
  <c r="C12" i="1"/>
  <c r="F12" i="1"/>
  <c r="B38" i="1" l="1"/>
  <c r="B13" i="1" s="1"/>
  <c r="B12" i="1" s="1"/>
  <c r="F173" i="1"/>
  <c r="C133" i="1"/>
  <c r="D96" i="1"/>
  <c r="E133" i="1"/>
  <c r="C96" i="1"/>
  <c r="F96" i="1"/>
  <c r="E173" i="1"/>
  <c r="F133" i="1"/>
  <c r="I133" i="1"/>
  <c r="D133" i="1"/>
  <c r="E96" i="1"/>
  <c r="I96" i="1"/>
  <c r="G96" i="1"/>
  <c r="G44" i="1" s="1"/>
  <c r="H173" i="1"/>
  <c r="H133" i="1"/>
  <c r="G133" i="1"/>
  <c r="B44" i="1"/>
  <c r="H96" i="1"/>
  <c r="I12" i="1"/>
  <c r="H12" i="1"/>
  <c r="I173" i="1"/>
  <c r="G173" i="1"/>
  <c r="G12" i="1"/>
  <c r="D12" i="1"/>
  <c r="B11" i="1" l="1"/>
  <c r="I132" i="1"/>
  <c r="C44" i="1"/>
  <c r="H44" i="1"/>
  <c r="F132" i="1"/>
  <c r="E44" i="1"/>
  <c r="G132" i="1"/>
  <c r="G11" i="1" s="1"/>
  <c r="H132" i="1"/>
  <c r="I44" i="1"/>
  <c r="C132" i="1"/>
  <c r="E132" i="1"/>
  <c r="E11" i="1" s="1"/>
  <c r="F44" i="1"/>
  <c r="D132" i="1"/>
  <c r="D44" i="1"/>
  <c r="I11" i="1" l="1"/>
  <c r="H11" i="1"/>
  <c r="C11" i="1"/>
  <c r="F11" i="1"/>
  <c r="D11" i="1"/>
</calcChain>
</file>

<file path=xl/sharedStrings.xml><?xml version="1.0" encoding="utf-8"?>
<sst xmlns="http://schemas.openxmlformats.org/spreadsheetml/2006/main" count="219" uniqueCount="54">
  <si>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</si>
  <si>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</si>
  <si>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</si>
  <si>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</si>
  <si>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</si>
  <si>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</si>
  <si>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</si>
  <si>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</si>
  <si>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</si>
  <si>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</si>
  <si>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</si>
  <si>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</si>
  <si>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</si>
  <si>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</si>
  <si>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</si>
  <si>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</si>
  <si>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</si>
  <si>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</si>
  <si>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</si>
  <si>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</si>
  <si>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</si>
  <si>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</si>
  <si>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</si>
  <si>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</si>
  <si>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</si>
  <si>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</si>
  <si>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</si>
  <si>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</si>
  <si>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</si>
  <si>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>(1) Son obras que continúan proceso constructivo.</t>
  </si>
  <si>
    <t>(2) Se refiere  a las unidades  de  vivienda,  locales  comerciales y oficinas  que  contiene un  centro comercial,   salones  en un centro educativo,</t>
  </si>
  <si>
    <t>(3) Incluye cuartos de alquiler.</t>
  </si>
  <si>
    <t xml:space="preserve">(4) Son edificios y  estructuras destinadas a albergues,  estacionamientos,  galeras  para criaderos y  ceba de animales,  clubes, salas de reuniones,  cines, teatros, </t>
  </si>
  <si>
    <t xml:space="preserve">     estadios deportivos y otros para el esparcimiento. </t>
  </si>
  <si>
    <t xml:space="preserve"> -  Cantidad nula o cero.</t>
  </si>
  <si>
    <t>(P) Cifras preliminares.</t>
  </si>
  <si>
    <t>Tercer trimestre</t>
  </si>
  <si>
    <t>Segundo trimestre</t>
  </si>
  <si>
    <t>Edificio de apartamento (3)</t>
  </si>
  <si>
    <t xml:space="preserve">  Otros (4)</t>
  </si>
  <si>
    <t>República de Panamá</t>
  </si>
  <si>
    <t>CONTRALORÍA GENERAL DE LA REPÚBLICA</t>
  </si>
  <si>
    <t>Instituto Nacional de Estadística y Censo</t>
  </si>
  <si>
    <t>La Chorrera (continuación)</t>
  </si>
  <si>
    <t>Arraiján (continuación)</t>
  </si>
  <si>
    <t>San Migelito (continuación)</t>
  </si>
  <si>
    <t>Cuadro 3.  METROS CUADRADOS CONSTRUIDOS EN LAS PROVINCIAS DE COLÓN, PANAMÁ Y PANAMÁ OESTE POR NÚMERO</t>
  </si>
  <si>
    <t>Panamá (continuación)</t>
  </si>
  <si>
    <t>San Miguelito</t>
  </si>
  <si>
    <t xml:space="preserve">     habitaciones en un hotel, etc.</t>
  </si>
  <si>
    <t>NOTA: Obras que iniciaron, continuaron y culminaron proceso de construcción en el período de referencia. La diferencia en algunos datos publicados, anteriormente,</t>
  </si>
  <si>
    <t>2021 (P)</t>
  </si>
  <si>
    <t xml:space="preserve">  DE EDIFICACIONES, UNIDADES Y ÁREA  SEGÚN TIPO DE EDIFICACIÓN: TERCER TRIMESTRE 2021(P)</t>
  </si>
  <si>
    <t xml:space="preserve">           se debe a cambios de diseño efectuado por los informantes.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</si>
</sst>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4" borderId="0" xfId="0" applyFont="1" applyFill="1"/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4" fillId="4" borderId="6" xfId="1" applyNumberFormat="1" applyFont="1" applyFill="1" applyBorder="1"/>
    <xf numFmtId="164" fontId="4" fillId="4" borderId="9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164" fontId="4" fillId="4" borderId="11" xfId="1" applyNumberFormat="1" applyFont="1" applyFill="1" applyBorder="1"/>
    <xf numFmtId="0" fontId="0" fillId="0" borderId="0" xfId="0" applyBorder="1"/>
    <xf numFmtId="164" fontId="2" fillId="4" borderId="6" xfId="0" applyNumberFormat="1" applyFont="1" applyFill="1" applyBorder="1"/>
    <xf numFmtId="164" fontId="2" fillId="4" borderId="6" xfId="0" applyNumberFormat="1" applyFont="1" applyFill="1" applyBorder="1" applyAlignment="1">
      <alignment vertical="center"/>
    </xf>
    <xf numFmtId="166" fontId="3" fillId="4" borderId="0" xfId="0" applyNumberFormat="1" applyFont="1" applyFill="1" applyBorder="1" applyAlignment="1">
      <alignment horizontal="left" indent="7"/>
    </xf>
    <xf numFmtId="164" fontId="5" fillId="4" borderId="6" xfId="1" applyNumberFormat="1" applyFont="1" applyFill="1" applyBorder="1"/>
    <xf numFmtId="166" fontId="3" fillId="4" borderId="0" xfId="0" applyNumberFormat="1" applyFont="1" applyFill="1" applyBorder="1" applyAlignment="1">
      <alignment horizontal="left" indent="4"/>
    </xf>
    <xf numFmtId="164" fontId="2" fillId="4" borderId="2" xfId="2" applyNumberFormat="1" applyFont="1" applyFill="1" applyBorder="1" applyAlignment="1"/>
    <xf numFmtId="164" fontId="2" fillId="4" borderId="8" xfId="0" applyNumberFormat="1" applyFont="1" applyFill="1" applyBorder="1"/>
    <xf numFmtId="164" fontId="5" fillId="4" borderId="9" xfId="1" applyNumberFormat="1" applyFont="1" applyFill="1" applyBorder="1"/>
    <xf numFmtId="164" fontId="4" fillId="4" borderId="8" xfId="1" applyNumberFormat="1" applyFont="1" applyFill="1" applyBorder="1"/>
    <xf numFmtId="49" fontId="4" fillId="4" borderId="0" xfId="1" applyNumberFormat="1" applyFill="1"/>
    <xf numFmtId="0" fontId="4" fillId="4" borderId="0" xfId="1" applyFill="1"/>
    <xf numFmtId="49" fontId="4" fillId="4" borderId="0" xfId="1" applyNumberFormat="1" applyFill="1" applyAlignment="1">
      <alignment vertical="center"/>
    </xf>
    <xf numFmtId="41" fontId="4" fillId="4" borderId="0" xfId="3" applyNumberFormat="1" applyFont="1" applyFill="1" applyBorder="1" applyAlignment="1">
      <alignment horizontal="left"/>
    </xf>
    <xf numFmtId="0" fontId="7" fillId="4" borderId="0" xfId="0" applyFont="1" applyFill="1"/>
    <xf numFmtId="0" fontId="0" fillId="0" borderId="0" xfId="0" applyFill="1" applyBorder="1"/>
    <xf numFmtId="164" fontId="0" fillId="0" borderId="0" xfId="0" applyNumberFormat="1" applyBorder="1"/>
    <xf numFmtId="0" fontId="3" fillId="0" borderId="0" xfId="0" applyFont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left" indent="7"/>
    </xf>
    <xf numFmtId="164" fontId="2" fillId="4" borderId="0" xfId="0" applyNumberFormat="1" applyFont="1" applyFill="1" applyBorder="1"/>
    <xf numFmtId="164" fontId="4" fillId="4" borderId="0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tabSelected="1" zoomScale="98" zoomScaleNormal="98" workbookViewId="0">
      <selection activeCell="L11" sqref="L11"/>
    </sheetView>
  </sheetViews>
  <sheetFormatPr baseColWidth="10" defaultRowHeight="15" x14ac:dyDescent="0.25"/>
  <cols>
    <col min="1" max="1" width="29" customWidth="1"/>
    <col min="2" max="7" width="15.28515625" customWidth="1"/>
    <col min="8" max="8" width="14.42578125" customWidth="1"/>
    <col min="9" max="9" width="14.5703125" customWidth="1"/>
    <col min="14" max="14" width="13.5703125" bestFit="1" customWidth="1"/>
  </cols>
  <sheetData>
    <row r="1" spans="1:31" s="36" customFormat="1" ht="12.75" x14ac:dyDescent="0.2">
      <c r="A1" s="41" t="s">
        <v>40</v>
      </c>
      <c r="B1" s="41"/>
      <c r="C1" s="41"/>
      <c r="D1" s="41"/>
      <c r="E1" s="41"/>
      <c r="F1" s="41"/>
      <c r="G1" s="41"/>
      <c r="H1" s="41"/>
      <c r="I1" s="41"/>
      <c r="J1" s="35"/>
    </row>
    <row r="2" spans="1:31" s="36" customFormat="1" ht="12.75" x14ac:dyDescent="0.2">
      <c r="A2" s="42" t="s">
        <v>41</v>
      </c>
      <c r="B2" s="42"/>
      <c r="C2" s="42"/>
      <c r="D2" s="42"/>
      <c r="E2" s="42"/>
      <c r="F2" s="42"/>
      <c r="G2" s="42"/>
      <c r="H2" s="42"/>
      <c r="I2" s="42"/>
      <c r="J2" s="35"/>
    </row>
    <row r="3" spans="1:31" s="36" customFormat="1" ht="12.75" x14ac:dyDescent="0.2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35"/>
    </row>
    <row r="4" spans="1:31" s="36" customFormat="1" ht="12.75" x14ac:dyDescent="0.2">
      <c r="A4" s="37"/>
      <c r="B4" s="37"/>
      <c r="C4" s="37"/>
      <c r="D4" s="37"/>
      <c r="E4" s="37"/>
      <c r="F4" s="37"/>
      <c r="G4" s="37"/>
      <c r="H4" s="37"/>
      <c r="I4" s="37"/>
      <c r="J4" s="35"/>
    </row>
    <row r="5" spans="1:31" x14ac:dyDescent="0.25">
      <c r="A5" s="42" t="s">
        <v>46</v>
      </c>
      <c r="B5" s="42"/>
      <c r="C5" s="42"/>
      <c r="D5" s="42"/>
      <c r="E5" s="42"/>
      <c r="F5" s="42"/>
      <c r="G5" s="42"/>
      <c r="H5" s="42"/>
      <c r="I5" s="42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</row>
    <row r="6" spans="1:31" x14ac:dyDescent="0.25">
      <c r="A6" s="42" t="s">
        <v>52</v>
      </c>
      <c r="B6" s="42"/>
      <c r="C6" s="42"/>
      <c r="D6" s="42"/>
      <c r="E6" s="42"/>
      <c r="F6" s="42"/>
      <c r="G6" s="42"/>
      <c r="H6" s="42"/>
      <c r="I6" s="4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x14ac:dyDescent="0.25">
      <c r="A8" s="43" t="s">
        <v>0</v>
      </c>
      <c r="B8" s="46" t="s">
        <v>1</v>
      </c>
      <c r="C8" s="49" t="s">
        <v>2</v>
      </c>
      <c r="D8" s="50"/>
      <c r="E8" s="50"/>
      <c r="F8" s="50"/>
      <c r="G8" s="51" t="s">
        <v>3</v>
      </c>
      <c r="H8" s="51"/>
      <c r="I8" s="52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ht="25.5" x14ac:dyDescent="0.25">
      <c r="A9" s="44"/>
      <c r="B9" s="47"/>
      <c r="C9" s="49" t="s">
        <v>4</v>
      </c>
      <c r="D9" s="49"/>
      <c r="E9" s="49"/>
      <c r="F9" s="1" t="s">
        <v>5</v>
      </c>
      <c r="G9" s="53"/>
      <c r="H9" s="53"/>
      <c r="I9" s="5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45" customHeight="1" x14ac:dyDescent="0.25">
      <c r="A10" s="45"/>
      <c r="B10" s="48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ht="30.75" customHeight="1" x14ac:dyDescent="0.25">
      <c r="A11" s="7" t="s">
        <v>51</v>
      </c>
      <c r="B11" s="24">
        <f t="shared" ref="B11:I11" si="0">B12+B132+B44</f>
        <v>979009.47000000009</v>
      </c>
      <c r="C11" s="8">
        <f t="shared" si="0"/>
        <v>4044</v>
      </c>
      <c r="D11" s="8">
        <f t="shared" si="0"/>
        <v>5064</v>
      </c>
      <c r="E11" s="8">
        <f t="shared" si="0"/>
        <v>261049</v>
      </c>
      <c r="F11" s="8">
        <f t="shared" si="0"/>
        <v>632269.8600000001</v>
      </c>
      <c r="G11" s="8">
        <f t="shared" si="0"/>
        <v>5942</v>
      </c>
      <c r="H11" s="8">
        <f t="shared" si="0"/>
        <v>10181</v>
      </c>
      <c r="I11" s="8">
        <f t="shared" si="0"/>
        <v>85690.610000000015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ht="28.5" customHeight="1" x14ac:dyDescent="0.25">
      <c r="A12" s="9" t="s">
        <v>11</v>
      </c>
      <c r="B12" s="13">
        <f>B13</f>
        <v>81160</v>
      </c>
      <c r="C12" s="8">
        <f>C13</f>
        <v>62</v>
      </c>
      <c r="D12" s="8">
        <f t="shared" ref="D12:I12" si="1">D13</f>
        <v>223</v>
      </c>
      <c r="E12" s="8">
        <f>E13</f>
        <v>7184</v>
      </c>
      <c r="F12" s="8">
        <f>F13</f>
        <v>69678</v>
      </c>
      <c r="G12" s="8">
        <f t="shared" si="1"/>
        <v>42</v>
      </c>
      <c r="H12" s="8">
        <f>H13</f>
        <v>119</v>
      </c>
      <c r="I12" s="8">
        <f t="shared" si="1"/>
        <v>4298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ht="28.5" customHeight="1" x14ac:dyDescent="0.25">
      <c r="A13" s="10" t="s">
        <v>11</v>
      </c>
      <c r="B13" s="8">
        <f>B14+B22+B26+B34+B38+B40+B30+B18</f>
        <v>81160</v>
      </c>
      <c r="C13" s="8">
        <f>C14+C22+C26+C34+C38+C40+C30+C18</f>
        <v>62</v>
      </c>
      <c r="D13" s="8">
        <f t="shared" ref="D13:I13" si="2">D14+D22+D26+D34+D38+D40+D30+D18</f>
        <v>223</v>
      </c>
      <c r="E13" s="8">
        <f>E14+E22+E26+E34+E38+E40+E30+E18</f>
        <v>7184</v>
      </c>
      <c r="F13" s="8">
        <f t="shared" si="2"/>
        <v>69678</v>
      </c>
      <c r="G13" s="8">
        <f t="shared" si="2"/>
        <v>42</v>
      </c>
      <c r="H13" s="8">
        <f t="shared" si="2"/>
        <v>119</v>
      </c>
      <c r="I13" s="8">
        <f t="shared" si="2"/>
        <v>4298</v>
      </c>
      <c r="J13" s="18"/>
      <c r="K13" s="18"/>
      <c r="L13" s="18"/>
      <c r="M13" s="18"/>
      <c r="N13" s="34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ht="27" customHeight="1" x14ac:dyDescent="0.25">
      <c r="A14" s="11" t="s">
        <v>12</v>
      </c>
      <c r="B14" s="13">
        <f>SUM(B15:B17)</f>
        <v>6175</v>
      </c>
      <c r="C14" s="13">
        <f t="shared" ref="C14:I14" si="3">SUM(C15:C17)</f>
        <v>43</v>
      </c>
      <c r="D14" s="13">
        <f t="shared" si="3"/>
        <v>43</v>
      </c>
      <c r="E14" s="13">
        <f t="shared" si="3"/>
        <v>1322</v>
      </c>
      <c r="F14" s="13">
        <f t="shared" si="3"/>
        <v>4633</v>
      </c>
      <c r="G14" s="13">
        <f t="shared" si="3"/>
        <v>33</v>
      </c>
      <c r="H14" s="13">
        <f t="shared" si="3"/>
        <v>33</v>
      </c>
      <c r="I14" s="8">
        <f t="shared" si="3"/>
        <v>220</v>
      </c>
      <c r="J14" s="18"/>
      <c r="K14" s="18"/>
      <c r="L14" s="18"/>
      <c r="M14" s="18"/>
      <c r="N14" s="34"/>
      <c r="O14" s="34"/>
      <c r="P14" s="34"/>
      <c r="Q14" s="34"/>
      <c r="R14" s="34"/>
      <c r="S14" s="34"/>
      <c r="T14" s="34"/>
      <c r="U14" s="34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ht="21.95" customHeight="1" x14ac:dyDescent="0.25">
      <c r="A15" s="12" t="s">
        <v>13</v>
      </c>
      <c r="B15" s="13">
        <f>+E15+F15+I15</f>
        <v>2393</v>
      </c>
      <c r="C15" s="14">
        <v>23</v>
      </c>
      <c r="D15" s="14">
        <v>23</v>
      </c>
      <c r="E15" s="14">
        <v>682</v>
      </c>
      <c r="F15" s="14">
        <v>1693</v>
      </c>
      <c r="G15" s="14">
        <v>6</v>
      </c>
      <c r="H15" s="14">
        <v>6</v>
      </c>
      <c r="I15" s="15">
        <v>18</v>
      </c>
      <c r="J15" s="18"/>
      <c r="K15" s="18"/>
      <c r="L15" s="18"/>
      <c r="M15" s="18"/>
      <c r="N15" s="34"/>
      <c r="O15" s="34"/>
      <c r="P15" s="34"/>
      <c r="Q15" s="34"/>
      <c r="R15" s="34"/>
      <c r="S15" s="34"/>
      <c r="T15" s="34"/>
      <c r="U15" s="34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ht="21.95" customHeight="1" x14ac:dyDescent="0.25">
      <c r="A16" s="12" t="s">
        <v>37</v>
      </c>
      <c r="B16" s="13">
        <f>+E16+F16+I16</f>
        <v>1847</v>
      </c>
      <c r="C16" s="14">
        <v>1</v>
      </c>
      <c r="D16" s="14">
        <v>1</v>
      </c>
      <c r="E16" s="14">
        <v>26</v>
      </c>
      <c r="F16" s="14">
        <v>1789</v>
      </c>
      <c r="G16" s="14">
        <v>8</v>
      </c>
      <c r="H16" s="14">
        <v>8</v>
      </c>
      <c r="I16" s="15">
        <v>32</v>
      </c>
      <c r="J16" s="18"/>
      <c r="K16" s="18"/>
      <c r="L16" s="18"/>
      <c r="M16" s="18"/>
      <c r="N16" s="34"/>
      <c r="O16" s="34"/>
      <c r="P16" s="34"/>
      <c r="Q16" s="34"/>
      <c r="R16" s="34"/>
      <c r="S16" s="34"/>
      <c r="T16" s="34"/>
      <c r="U16" s="34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ht="21.95" customHeight="1" x14ac:dyDescent="0.25">
      <c r="A17" s="12" t="s">
        <v>36</v>
      </c>
      <c r="B17" s="13">
        <f>+E17+F17+I17</f>
        <v>1935</v>
      </c>
      <c r="C17" s="14">
        <v>19</v>
      </c>
      <c r="D17" s="14">
        <v>19</v>
      </c>
      <c r="E17" s="14">
        <v>614</v>
      </c>
      <c r="F17" s="14">
        <v>1151</v>
      </c>
      <c r="G17" s="14">
        <v>19</v>
      </c>
      <c r="H17" s="14">
        <v>19</v>
      </c>
      <c r="I17" s="15">
        <v>170</v>
      </c>
      <c r="J17" s="18"/>
      <c r="K17" s="18"/>
      <c r="L17" s="18"/>
      <c r="M17" s="33"/>
      <c r="N17" s="34"/>
      <c r="O17" s="34"/>
      <c r="P17" s="34"/>
      <c r="Q17" s="34"/>
      <c r="R17" s="34"/>
      <c r="S17" s="34"/>
      <c r="T17" s="34"/>
      <c r="U17" s="34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ht="27" customHeight="1" x14ac:dyDescent="0.25">
      <c r="A18" s="11" t="s">
        <v>20</v>
      </c>
      <c r="B18" s="13">
        <f>SUM(B19:B21)</f>
        <v>135</v>
      </c>
      <c r="C18" s="13">
        <f t="shared" ref="C18" si="4">SUM(C19:C21)</f>
        <v>2</v>
      </c>
      <c r="D18" s="13">
        <f t="shared" ref="D18" si="5">SUM(D19:D21)</f>
        <v>4</v>
      </c>
      <c r="E18" s="13">
        <f t="shared" ref="E18" si="6">SUM(E19:E21)</f>
        <v>57</v>
      </c>
      <c r="F18" s="13">
        <f t="shared" ref="F18" si="7">SUM(F19:F21)</f>
        <v>78</v>
      </c>
      <c r="G18" s="13">
        <f t="shared" ref="G18" si="8">SUM(G19:G21)</f>
        <v>0</v>
      </c>
      <c r="H18" s="13">
        <f t="shared" ref="H18" si="9">SUM(H19:H21)</f>
        <v>0</v>
      </c>
      <c r="I18" s="8">
        <f t="shared" ref="I18" si="10">SUM(I19:I21)</f>
        <v>0</v>
      </c>
      <c r="J18" s="18"/>
      <c r="K18" s="18"/>
      <c r="L18" s="18"/>
      <c r="M18" s="33"/>
      <c r="N18" s="34"/>
      <c r="O18" s="34"/>
      <c r="P18" s="34"/>
      <c r="Q18" s="34"/>
      <c r="R18" s="34"/>
      <c r="S18" s="34"/>
      <c r="T18" s="34"/>
      <c r="U18" s="34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1.95" customHeight="1" x14ac:dyDescent="0.25">
      <c r="A19" s="12" t="s">
        <v>13</v>
      </c>
      <c r="B19" s="13">
        <f>+E19+F19+I19</f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>
        <v>0</v>
      </c>
      <c r="J19" s="18"/>
      <c r="K19" s="18"/>
      <c r="L19" s="18"/>
      <c r="M19" s="33"/>
      <c r="N19" s="34"/>
      <c r="O19" s="34"/>
      <c r="P19" s="34"/>
      <c r="Q19" s="34"/>
      <c r="R19" s="34"/>
      <c r="S19" s="34"/>
      <c r="T19" s="34"/>
      <c r="U19" s="34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21.95" customHeight="1" x14ac:dyDescent="0.25">
      <c r="A20" s="12" t="s">
        <v>37</v>
      </c>
      <c r="B20" s="13">
        <f>+E20+F20+I20</f>
        <v>39</v>
      </c>
      <c r="C20" s="14">
        <v>1</v>
      </c>
      <c r="D20" s="14">
        <v>2</v>
      </c>
      <c r="E20" s="14">
        <v>39</v>
      </c>
      <c r="F20" s="14">
        <v>0</v>
      </c>
      <c r="G20" s="14">
        <v>0</v>
      </c>
      <c r="H20" s="14">
        <v>0</v>
      </c>
      <c r="I20" s="15">
        <v>0</v>
      </c>
      <c r="J20" s="18"/>
      <c r="K20" s="18"/>
      <c r="L20" s="18"/>
      <c r="M20" s="33"/>
      <c r="N20" s="34"/>
      <c r="O20" s="34"/>
      <c r="P20" s="34"/>
      <c r="Q20" s="34"/>
      <c r="R20" s="34"/>
      <c r="S20" s="34"/>
      <c r="T20" s="34"/>
      <c r="U20" s="34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ht="21.95" customHeight="1" x14ac:dyDescent="0.25">
      <c r="A21" s="12" t="s">
        <v>36</v>
      </c>
      <c r="B21" s="13">
        <f>+E21+F21+I21</f>
        <v>96</v>
      </c>
      <c r="C21" s="14">
        <v>1</v>
      </c>
      <c r="D21" s="14">
        <v>2</v>
      </c>
      <c r="E21" s="14">
        <v>18</v>
      </c>
      <c r="F21" s="14">
        <v>78</v>
      </c>
      <c r="G21" s="14">
        <v>0</v>
      </c>
      <c r="H21" s="14">
        <v>0</v>
      </c>
      <c r="I21" s="15">
        <v>0</v>
      </c>
      <c r="J21" s="18"/>
      <c r="K21" s="18"/>
      <c r="L21" s="18"/>
      <c r="M21" s="33"/>
      <c r="N21" s="34"/>
      <c r="O21" s="34"/>
      <c r="P21" s="34"/>
      <c r="Q21" s="34"/>
      <c r="R21" s="34"/>
      <c r="S21" s="34"/>
      <c r="T21" s="34"/>
      <c r="U21" s="34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ht="27" customHeight="1" x14ac:dyDescent="0.25">
      <c r="A22" s="11" t="s">
        <v>38</v>
      </c>
      <c r="B22" s="13">
        <f>SUM(B23:B25)</f>
        <v>27482</v>
      </c>
      <c r="C22" s="13">
        <f t="shared" ref="C22" si="11">SUM(C23:C25)</f>
        <v>13</v>
      </c>
      <c r="D22" s="13">
        <f t="shared" ref="D22" si="12">SUM(D23:D25)</f>
        <v>100</v>
      </c>
      <c r="E22" s="13">
        <f t="shared" ref="E22" si="13">SUM(E23:E25)</f>
        <v>3655</v>
      </c>
      <c r="F22" s="13">
        <f t="shared" ref="F22" si="14">SUM(F23:F25)</f>
        <v>23347</v>
      </c>
      <c r="G22" s="13">
        <f t="shared" ref="G22" si="15">SUM(G23:G25)</f>
        <v>3</v>
      </c>
      <c r="H22" s="13">
        <f t="shared" ref="H22" si="16">SUM(H23:H25)</f>
        <v>71</v>
      </c>
      <c r="I22" s="8">
        <f t="shared" ref="I22" si="17">SUM(I23:I25)</f>
        <v>480</v>
      </c>
      <c r="J22" s="18"/>
      <c r="K22" s="18"/>
      <c r="L22" s="18"/>
      <c r="M22" s="33"/>
      <c r="N22" s="34"/>
      <c r="O22" s="34"/>
      <c r="P22" s="34"/>
      <c r="Q22" s="34"/>
      <c r="R22" s="34"/>
      <c r="S22" s="34"/>
      <c r="T22" s="34"/>
      <c r="U22" s="34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ht="21" customHeight="1" x14ac:dyDescent="0.25">
      <c r="A23" s="12" t="s">
        <v>13</v>
      </c>
      <c r="B23" s="13">
        <f>+E23+F23+I23</f>
        <v>13611</v>
      </c>
      <c r="C23" s="14">
        <v>0</v>
      </c>
      <c r="D23" s="14">
        <v>0</v>
      </c>
      <c r="E23" s="14">
        <v>0</v>
      </c>
      <c r="F23" s="14">
        <v>13581</v>
      </c>
      <c r="G23" s="14">
        <v>1</v>
      </c>
      <c r="H23" s="14">
        <v>25</v>
      </c>
      <c r="I23" s="15">
        <v>30</v>
      </c>
      <c r="J23" s="18"/>
      <c r="K23" s="18"/>
      <c r="L23" s="18"/>
      <c r="M23" s="33"/>
      <c r="N23" s="34"/>
      <c r="O23" s="34"/>
      <c r="P23" s="34"/>
      <c r="Q23" s="34"/>
      <c r="R23" s="34"/>
      <c r="S23" s="34"/>
      <c r="T23" s="34"/>
      <c r="U23" s="34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ht="21.95" customHeight="1" x14ac:dyDescent="0.25">
      <c r="A24" s="12" t="s">
        <v>37</v>
      </c>
      <c r="B24" s="13">
        <f>+E24+F24+I24</f>
        <v>7418</v>
      </c>
      <c r="C24" s="14">
        <v>0</v>
      </c>
      <c r="D24" s="14">
        <v>0</v>
      </c>
      <c r="E24" s="14">
        <v>0</v>
      </c>
      <c r="F24" s="14">
        <v>7381</v>
      </c>
      <c r="G24" s="14">
        <v>1</v>
      </c>
      <c r="H24" s="14">
        <v>30</v>
      </c>
      <c r="I24" s="15">
        <v>37</v>
      </c>
      <c r="J24" s="18"/>
      <c r="K24" s="18"/>
      <c r="L24" s="18"/>
      <c r="M24" s="33"/>
      <c r="N24" s="34"/>
      <c r="O24" s="34"/>
      <c r="P24" s="34"/>
      <c r="Q24" s="34"/>
      <c r="R24" s="34"/>
      <c r="S24" s="34"/>
      <c r="T24" s="34"/>
      <c r="U24" s="34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ht="21.95" customHeight="1" x14ac:dyDescent="0.25">
      <c r="A25" s="12" t="s">
        <v>36</v>
      </c>
      <c r="B25" s="13">
        <f>+E25+F25+I25</f>
        <v>6453</v>
      </c>
      <c r="C25" s="14">
        <v>13</v>
      </c>
      <c r="D25" s="14">
        <v>100</v>
      </c>
      <c r="E25" s="14">
        <v>3655</v>
      </c>
      <c r="F25" s="14">
        <v>2385</v>
      </c>
      <c r="G25" s="14">
        <v>1</v>
      </c>
      <c r="H25" s="14">
        <v>16</v>
      </c>
      <c r="I25" s="15">
        <v>413</v>
      </c>
      <c r="J25" s="18"/>
      <c r="K25" s="18"/>
      <c r="L25" s="18"/>
      <c r="M25" s="33"/>
      <c r="N25" s="34"/>
      <c r="O25" s="34"/>
      <c r="P25" s="34"/>
      <c r="Q25" s="34"/>
      <c r="R25" s="34"/>
      <c r="S25" s="34"/>
      <c r="T25" s="34"/>
      <c r="U25" s="34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ht="27.75" customHeight="1" x14ac:dyDescent="0.25">
      <c r="A26" s="11" t="s">
        <v>14</v>
      </c>
      <c r="B26" s="13">
        <f>SUM(B27:B29)</f>
        <v>31227</v>
      </c>
      <c r="C26" s="13">
        <f t="shared" ref="C26" si="18">SUM(C27:C29)</f>
        <v>4</v>
      </c>
      <c r="D26" s="13">
        <f t="shared" ref="D26" si="19">SUM(D27:D29)</f>
        <v>76</v>
      </c>
      <c r="E26" s="13">
        <f t="shared" ref="E26" si="20">SUM(E27:E29)</f>
        <v>2150</v>
      </c>
      <c r="F26" s="13">
        <f t="shared" ref="F26" si="21">SUM(F27:F29)</f>
        <v>28592</v>
      </c>
      <c r="G26" s="13">
        <f t="shared" ref="G26" si="22">SUM(G27:G29)</f>
        <v>4</v>
      </c>
      <c r="H26" s="13">
        <f t="shared" ref="H26" si="23">SUM(H27:H29)</f>
        <v>13</v>
      </c>
      <c r="I26" s="8">
        <f t="shared" ref="I26" si="24">SUM(I27:I29)</f>
        <v>485</v>
      </c>
      <c r="J26" s="18"/>
      <c r="K26" s="18"/>
      <c r="L26" s="18"/>
      <c r="M26" s="33"/>
      <c r="N26" s="34"/>
      <c r="O26" s="34"/>
      <c r="P26" s="34"/>
      <c r="Q26" s="34"/>
      <c r="R26" s="34"/>
      <c r="S26" s="34"/>
      <c r="T26" s="34"/>
      <c r="U26" s="34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ht="21" customHeight="1" x14ac:dyDescent="0.25">
      <c r="A27" s="21" t="s">
        <v>13</v>
      </c>
      <c r="B27" s="13">
        <f>+E27+F27+I27</f>
        <v>17682</v>
      </c>
      <c r="C27" s="14">
        <v>3</v>
      </c>
      <c r="D27" s="14">
        <v>72</v>
      </c>
      <c r="E27" s="14">
        <v>2014</v>
      </c>
      <c r="F27" s="14">
        <v>15623</v>
      </c>
      <c r="G27" s="14">
        <v>1</v>
      </c>
      <c r="H27" s="14">
        <v>8</v>
      </c>
      <c r="I27" s="15">
        <v>45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ht="21.95" customHeight="1" x14ac:dyDescent="0.25">
      <c r="A28" s="12" t="s">
        <v>37</v>
      </c>
      <c r="B28" s="13">
        <f>+E28+F28+I28</f>
        <v>6457</v>
      </c>
      <c r="C28" s="14">
        <v>1</v>
      </c>
      <c r="D28" s="14">
        <v>4</v>
      </c>
      <c r="E28" s="14">
        <v>136</v>
      </c>
      <c r="F28" s="14">
        <v>6290</v>
      </c>
      <c r="G28" s="14">
        <v>1</v>
      </c>
      <c r="H28" s="14">
        <v>3</v>
      </c>
      <c r="I28" s="15">
        <v>31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ht="21.95" customHeight="1" x14ac:dyDescent="0.25">
      <c r="A29" s="12" t="s">
        <v>36</v>
      </c>
      <c r="B29" s="13">
        <f>+E29+F29+I29</f>
        <v>7088</v>
      </c>
      <c r="C29" s="14">
        <v>0</v>
      </c>
      <c r="D29" s="14">
        <v>0</v>
      </c>
      <c r="E29" s="14">
        <v>0</v>
      </c>
      <c r="F29" s="14">
        <v>6679</v>
      </c>
      <c r="G29" s="14">
        <v>2</v>
      </c>
      <c r="H29" s="14">
        <v>2</v>
      </c>
      <c r="I29" s="15">
        <v>409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ht="30.75" customHeight="1" x14ac:dyDescent="0.25">
      <c r="A30" s="11" t="s">
        <v>15</v>
      </c>
      <c r="B30" s="13">
        <f>SUM(B31:B33)</f>
        <v>7291</v>
      </c>
      <c r="C30" s="13">
        <f t="shared" ref="C30" si="25">SUM(C31:C33)</f>
        <v>0</v>
      </c>
      <c r="D30" s="13">
        <f t="shared" ref="D30" si="26">SUM(D31:D33)</f>
        <v>0</v>
      </c>
      <c r="E30" s="13">
        <f t="shared" ref="E30" si="27">SUM(E31:E33)</f>
        <v>0</v>
      </c>
      <c r="F30" s="13">
        <f t="shared" ref="F30" si="28">SUM(F31:F33)</f>
        <v>4178</v>
      </c>
      <c r="G30" s="13">
        <f t="shared" ref="G30" si="29">SUM(G31:G33)</f>
        <v>2</v>
      </c>
      <c r="H30" s="13">
        <f t="shared" ref="H30" si="30">SUM(H31:H33)</f>
        <v>2</v>
      </c>
      <c r="I30" s="8">
        <f t="shared" ref="I30" si="31">SUM(I31:I33)</f>
        <v>3113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21.95" customHeight="1" x14ac:dyDescent="0.25">
      <c r="A31" s="12" t="s">
        <v>13</v>
      </c>
      <c r="B31" s="13">
        <f>+E31+F31+I31</f>
        <v>3461</v>
      </c>
      <c r="C31" s="14">
        <v>0</v>
      </c>
      <c r="D31" s="14">
        <v>0</v>
      </c>
      <c r="E31" s="14">
        <v>0</v>
      </c>
      <c r="F31" s="14">
        <v>3461</v>
      </c>
      <c r="G31" s="14">
        <v>0</v>
      </c>
      <c r="H31" s="14">
        <v>0</v>
      </c>
      <c r="I31" s="15">
        <v>0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21.95" customHeight="1" x14ac:dyDescent="0.25">
      <c r="A32" s="12" t="s">
        <v>37</v>
      </c>
      <c r="B32" s="13">
        <f>+E32+F32+I32</f>
        <v>2934</v>
      </c>
      <c r="C32" s="14">
        <v>0</v>
      </c>
      <c r="D32" s="14">
        <v>0</v>
      </c>
      <c r="E32" s="14">
        <v>0</v>
      </c>
      <c r="F32" s="14">
        <v>717</v>
      </c>
      <c r="G32" s="14">
        <v>1</v>
      </c>
      <c r="H32" s="14">
        <v>1</v>
      </c>
      <c r="I32" s="15">
        <v>2217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ht="21.95" customHeight="1" x14ac:dyDescent="0.25">
      <c r="A33" s="12" t="s">
        <v>36</v>
      </c>
      <c r="B33" s="13">
        <f>+E33+F33+I33</f>
        <v>896</v>
      </c>
      <c r="C33" s="14">
        <v>0</v>
      </c>
      <c r="D33" s="14">
        <v>0</v>
      </c>
      <c r="E33" s="14">
        <v>0</v>
      </c>
      <c r="F33" s="14">
        <v>0</v>
      </c>
      <c r="G33" s="14">
        <v>1</v>
      </c>
      <c r="H33" s="14">
        <v>1</v>
      </c>
      <c r="I33" s="15">
        <v>896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ht="29.25" customHeight="1" x14ac:dyDescent="0.25">
      <c r="A34" s="11" t="s">
        <v>16</v>
      </c>
      <c r="B34" s="13">
        <f>SUM(B35:B37)</f>
        <v>6697</v>
      </c>
      <c r="C34" s="13">
        <f t="shared" ref="C34" si="32">SUM(C35:C37)</f>
        <v>0</v>
      </c>
      <c r="D34" s="13">
        <f t="shared" ref="D34" si="33">SUM(D35:D37)</f>
        <v>0</v>
      </c>
      <c r="E34" s="13">
        <f t="shared" ref="E34" si="34">SUM(E35:E37)</f>
        <v>0</v>
      </c>
      <c r="F34" s="13">
        <f t="shared" ref="F34" si="35">SUM(F35:F37)</f>
        <v>6697</v>
      </c>
      <c r="G34" s="13">
        <f t="shared" ref="G34" si="36">SUM(G35:G37)</f>
        <v>0</v>
      </c>
      <c r="H34" s="13">
        <f t="shared" ref="H34" si="37">SUM(H35:H37)</f>
        <v>0</v>
      </c>
      <c r="I34" s="8">
        <f t="shared" ref="I34" si="38">SUM(I35:I37)</f>
        <v>0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ht="21" customHeight="1" x14ac:dyDescent="0.25">
      <c r="A35" s="12" t="s">
        <v>13</v>
      </c>
      <c r="B35" s="13">
        <f t="shared" ref="B35" si="39">+E35+F35+I35</f>
        <v>1593</v>
      </c>
      <c r="C35" s="14">
        <v>0</v>
      </c>
      <c r="D35" s="14">
        <v>0</v>
      </c>
      <c r="E35" s="14">
        <v>0</v>
      </c>
      <c r="F35" s="14">
        <v>1593</v>
      </c>
      <c r="G35" s="14">
        <v>0</v>
      </c>
      <c r="H35" s="14">
        <v>0</v>
      </c>
      <c r="I35" s="15">
        <v>0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ht="21.95" customHeight="1" x14ac:dyDescent="0.25">
      <c r="A36" s="12" t="s">
        <v>37</v>
      </c>
      <c r="B36" s="13">
        <f>+E36+F36+I36</f>
        <v>2650</v>
      </c>
      <c r="C36" s="14">
        <v>0</v>
      </c>
      <c r="D36" s="14">
        <v>0</v>
      </c>
      <c r="E36" s="14">
        <v>0</v>
      </c>
      <c r="F36" s="14">
        <v>2650</v>
      </c>
      <c r="G36" s="14">
        <v>0</v>
      </c>
      <c r="H36" s="14">
        <v>0</v>
      </c>
      <c r="I36" s="15">
        <v>0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ht="21.95" customHeight="1" x14ac:dyDescent="0.25">
      <c r="A37" s="12" t="s">
        <v>36</v>
      </c>
      <c r="B37" s="13">
        <f>+E37+F37+I37</f>
        <v>2454</v>
      </c>
      <c r="C37" s="14">
        <v>0</v>
      </c>
      <c r="D37" s="14">
        <v>0</v>
      </c>
      <c r="E37" s="14">
        <v>0</v>
      </c>
      <c r="F37" s="14">
        <v>2454</v>
      </c>
      <c r="G37" s="14">
        <v>0</v>
      </c>
      <c r="H37" s="14">
        <v>0</v>
      </c>
      <c r="I37" s="15">
        <v>0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ht="30.75" customHeight="1" x14ac:dyDescent="0.25">
      <c r="A38" s="11" t="s">
        <v>17</v>
      </c>
      <c r="B38" s="13">
        <f t="shared" ref="B38:I38" si="40">SUM(B39:B39)</f>
        <v>45</v>
      </c>
      <c r="C38" s="13">
        <f t="shared" si="40"/>
        <v>0</v>
      </c>
      <c r="D38" s="13">
        <f t="shared" si="40"/>
        <v>0</v>
      </c>
      <c r="E38" s="13">
        <f t="shared" si="40"/>
        <v>0</v>
      </c>
      <c r="F38" s="13">
        <f t="shared" si="40"/>
        <v>45</v>
      </c>
      <c r="G38" s="13">
        <f t="shared" si="40"/>
        <v>0</v>
      </c>
      <c r="H38" s="13">
        <f t="shared" si="40"/>
        <v>0</v>
      </c>
      <c r="I38" s="8">
        <f t="shared" si="40"/>
        <v>0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ht="21.95" customHeight="1" x14ac:dyDescent="0.25">
      <c r="A39" s="12" t="s">
        <v>36</v>
      </c>
      <c r="B39" s="13">
        <f>+E39+F39+I39</f>
        <v>45</v>
      </c>
      <c r="C39" s="14">
        <v>0</v>
      </c>
      <c r="D39" s="14">
        <v>0</v>
      </c>
      <c r="E39" s="14">
        <v>0</v>
      </c>
      <c r="F39" s="14">
        <v>45</v>
      </c>
      <c r="G39" s="14">
        <v>0</v>
      </c>
      <c r="H39" s="14">
        <v>0</v>
      </c>
      <c r="I39" s="15">
        <v>0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ht="26.25" customHeight="1" x14ac:dyDescent="0.25">
      <c r="A40" s="11" t="s">
        <v>18</v>
      </c>
      <c r="B40" s="13">
        <f>SUM(B41:B43)</f>
        <v>2108</v>
      </c>
      <c r="C40" s="13">
        <f t="shared" ref="C40" si="41">SUM(C41:C43)</f>
        <v>0</v>
      </c>
      <c r="D40" s="13">
        <f t="shared" ref="D40" si="42">SUM(D41:D43)</f>
        <v>0</v>
      </c>
      <c r="E40" s="13">
        <f t="shared" ref="E40" si="43">SUM(E41:E43)</f>
        <v>0</v>
      </c>
      <c r="F40" s="13">
        <f t="shared" ref="F40" si="44">SUM(F41:F43)</f>
        <v>2108</v>
      </c>
      <c r="G40" s="13">
        <f t="shared" ref="G40" si="45">SUM(G41:G43)</f>
        <v>0</v>
      </c>
      <c r="H40" s="13">
        <f t="shared" ref="H40" si="46">SUM(H41:H43)</f>
        <v>0</v>
      </c>
      <c r="I40" s="8">
        <f t="shared" ref="I40" si="47">SUM(I41:I43)</f>
        <v>0</v>
      </c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ht="21.95" customHeight="1" x14ac:dyDescent="0.25">
      <c r="A41" s="21" t="s">
        <v>13</v>
      </c>
      <c r="B41" s="13">
        <f>+E41+F41+I41</f>
        <v>631</v>
      </c>
      <c r="C41" s="14">
        <v>0</v>
      </c>
      <c r="D41" s="14">
        <v>0</v>
      </c>
      <c r="E41" s="14">
        <v>0</v>
      </c>
      <c r="F41" s="14">
        <v>631</v>
      </c>
      <c r="G41" s="14">
        <v>0</v>
      </c>
      <c r="H41" s="14">
        <v>0</v>
      </c>
      <c r="I41" s="15">
        <v>0</v>
      </c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ht="21.95" customHeight="1" x14ac:dyDescent="0.25">
      <c r="A42" s="12" t="s">
        <v>37</v>
      </c>
      <c r="B42" s="13">
        <f>+E42+F42+I42</f>
        <v>733</v>
      </c>
      <c r="C42" s="14">
        <v>0</v>
      </c>
      <c r="D42" s="14">
        <v>0</v>
      </c>
      <c r="E42" s="14">
        <v>0</v>
      </c>
      <c r="F42" s="14">
        <v>733</v>
      </c>
      <c r="G42" s="14">
        <v>0</v>
      </c>
      <c r="H42" s="14">
        <v>0</v>
      </c>
      <c r="I42" s="15">
        <v>0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ht="21.95" customHeight="1" x14ac:dyDescent="0.25">
      <c r="A43" s="12" t="s">
        <v>36</v>
      </c>
      <c r="B43" s="13">
        <f>+E43+F43+I43</f>
        <v>744</v>
      </c>
      <c r="C43" s="14">
        <v>0</v>
      </c>
      <c r="D43" s="14">
        <v>0</v>
      </c>
      <c r="E43" s="14">
        <v>0</v>
      </c>
      <c r="F43" s="14">
        <v>744</v>
      </c>
      <c r="G43" s="14">
        <v>0</v>
      </c>
      <c r="H43" s="14">
        <v>0</v>
      </c>
      <c r="I43" s="15">
        <v>0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ht="31.5" customHeight="1" x14ac:dyDescent="0.25">
      <c r="A44" s="9" t="s">
        <v>19</v>
      </c>
      <c r="B44" s="13">
        <f t="shared" ref="B44:I44" si="48">+B96+B45</f>
        <v>585253.47000000009</v>
      </c>
      <c r="C44" s="22">
        <f t="shared" si="48"/>
        <v>1807</v>
      </c>
      <c r="D44" s="22">
        <f t="shared" si="48"/>
        <v>2474</v>
      </c>
      <c r="E44" s="22">
        <f t="shared" si="48"/>
        <v>119913</v>
      </c>
      <c r="F44" s="22">
        <f t="shared" si="48"/>
        <v>414662.86000000004</v>
      </c>
      <c r="G44" s="22">
        <f t="shared" si="48"/>
        <v>1983</v>
      </c>
      <c r="H44" s="22">
        <f t="shared" si="48"/>
        <v>5632</v>
      </c>
      <c r="I44" s="26">
        <f t="shared" si="48"/>
        <v>50677.610000000008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ht="29.25" customHeight="1" x14ac:dyDescent="0.25">
      <c r="A45" s="10" t="s">
        <v>19</v>
      </c>
      <c r="B45" s="22">
        <f t="shared" ref="B45" si="49">B46+B51+B55+B59+B67+B71+B79+B83+B88+B92+B63+B75</f>
        <v>554688.07000000007</v>
      </c>
      <c r="C45" s="22">
        <f t="shared" ref="C45" si="50">C46+C51+C55+C59+C67+C71+C79+C83+C88+C92+C63+C75</f>
        <v>1713</v>
      </c>
      <c r="D45" s="22">
        <f t="shared" ref="D45" si="51">D46+D51+D55+D59+D67+D71+D79+D83+D88+D92+D63+D75</f>
        <v>2365</v>
      </c>
      <c r="E45" s="22">
        <f t="shared" ref="E45" si="52">E46+E51+E55+E59+E67+E71+E79+E83+E88+E92+E63+E75</f>
        <v>112750</v>
      </c>
      <c r="F45" s="22">
        <f t="shared" ref="F45" si="53">F46+F51+F55+F59+F67+F71+F79+F83+F88+F92+F63+F75</f>
        <v>394881.46</v>
      </c>
      <c r="G45" s="22">
        <f t="shared" ref="G45" si="54">G46+G51+G55+G59+G67+G71+G79+G83+G88+G92+G63+G75</f>
        <v>1913</v>
      </c>
      <c r="H45" s="22">
        <f t="shared" ref="H45:I45" si="55">H46+H51+H55+H59+H67+H71+H79+H83+H88+H92+H63+H75</f>
        <v>5520</v>
      </c>
      <c r="I45" s="26">
        <f t="shared" si="55"/>
        <v>47056.610000000008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ht="27.75" customHeight="1" x14ac:dyDescent="0.25">
      <c r="A46" s="23" t="s">
        <v>12</v>
      </c>
      <c r="B46" s="13">
        <f>SUM(B47:B49)</f>
        <v>120287.9</v>
      </c>
      <c r="C46" s="13">
        <f t="shared" ref="C46" si="56">SUM(C47:C49)</f>
        <v>1451</v>
      </c>
      <c r="D46" s="13">
        <f t="shared" ref="D46" si="57">SUM(D47:D49)</f>
        <v>1451</v>
      </c>
      <c r="E46" s="13">
        <f t="shared" ref="E46" si="58">SUM(E47:E49)</f>
        <v>66054</v>
      </c>
      <c r="F46" s="13">
        <f t="shared" ref="F46" si="59">SUM(F47:F49)</f>
        <v>40626.85</v>
      </c>
      <c r="G46" s="13">
        <f t="shared" ref="G46" si="60">SUM(G47:G49)</f>
        <v>1641</v>
      </c>
      <c r="H46" s="13">
        <f t="shared" ref="H46" si="61">SUM(H47:H49)</f>
        <v>1641</v>
      </c>
      <c r="I46" s="8">
        <f t="shared" ref="I46" si="62">SUM(I47:I49)</f>
        <v>13607.05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ht="18.95" customHeight="1" x14ac:dyDescent="0.25">
      <c r="A47" s="21" t="s">
        <v>13</v>
      </c>
      <c r="B47" s="13">
        <f>+E47+F47+I47</f>
        <v>38310</v>
      </c>
      <c r="C47" s="14">
        <v>566</v>
      </c>
      <c r="D47" s="14">
        <v>566</v>
      </c>
      <c r="E47" s="14">
        <v>24127</v>
      </c>
      <c r="F47" s="14">
        <v>12642</v>
      </c>
      <c r="G47" s="14">
        <v>191</v>
      </c>
      <c r="H47" s="14">
        <v>191</v>
      </c>
      <c r="I47" s="15">
        <v>1541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ht="27" customHeight="1" x14ac:dyDescent="0.25">
      <c r="A48" s="12" t="s">
        <v>37</v>
      </c>
      <c r="B48" s="13">
        <f>+E48+F48+I48</f>
        <v>37181.65</v>
      </c>
      <c r="C48" s="14">
        <v>279</v>
      </c>
      <c r="D48" s="14">
        <v>279</v>
      </c>
      <c r="E48" s="14">
        <v>15052</v>
      </c>
      <c r="F48" s="14">
        <v>19058.599999999999</v>
      </c>
      <c r="G48" s="14">
        <v>335</v>
      </c>
      <c r="H48" s="14">
        <v>335</v>
      </c>
      <c r="I48" s="15">
        <v>3071.05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ht="21.95" customHeight="1" x14ac:dyDescent="0.25">
      <c r="A49" s="12" t="s">
        <v>36</v>
      </c>
      <c r="B49" s="13">
        <f>+E49+F49+I49</f>
        <v>44796.25</v>
      </c>
      <c r="C49" s="14">
        <v>606</v>
      </c>
      <c r="D49" s="14">
        <v>606</v>
      </c>
      <c r="E49" s="14">
        <v>26875</v>
      </c>
      <c r="F49" s="14">
        <v>8926.25</v>
      </c>
      <c r="G49" s="14">
        <v>1115</v>
      </c>
      <c r="H49" s="14">
        <v>1115</v>
      </c>
      <c r="I49" s="15">
        <v>8995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ht="33.75" customHeight="1" x14ac:dyDescent="0.25">
      <c r="A50" s="10" t="s">
        <v>47</v>
      </c>
      <c r="B50" s="13"/>
      <c r="C50" s="14"/>
      <c r="D50" s="14"/>
      <c r="E50" s="14"/>
      <c r="F50" s="14"/>
      <c r="G50" s="14"/>
      <c r="H50" s="14"/>
      <c r="I50" s="15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ht="27" customHeight="1" x14ac:dyDescent="0.25">
      <c r="A51" s="23" t="s">
        <v>20</v>
      </c>
      <c r="B51" s="13">
        <f>SUM(B52:B54)</f>
        <v>16789</v>
      </c>
      <c r="C51" s="13">
        <f t="shared" ref="C51" si="63">SUM(C52:C54)</f>
        <v>114</v>
      </c>
      <c r="D51" s="13">
        <f t="shared" ref="D51" si="64">SUM(D52:D54)</f>
        <v>228</v>
      </c>
      <c r="E51" s="13">
        <f t="shared" ref="E51" si="65">SUM(E52:E54)</f>
        <v>12002</v>
      </c>
      <c r="F51" s="13">
        <f t="shared" ref="F51" si="66">SUM(F52:F54)</f>
        <v>3638</v>
      </c>
      <c r="G51" s="13">
        <f t="shared" ref="G51" si="67">SUM(G52:G54)</f>
        <v>91</v>
      </c>
      <c r="H51" s="13">
        <f t="shared" ref="H51" si="68">SUM(H52:H54)</f>
        <v>182</v>
      </c>
      <c r="I51" s="8">
        <f t="shared" ref="I51" si="69">SUM(I52:I54)</f>
        <v>1149</v>
      </c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ht="21.95" customHeight="1" x14ac:dyDescent="0.25">
      <c r="A52" s="21" t="s">
        <v>13</v>
      </c>
      <c r="B52" s="13">
        <f>+E52+F52+I52</f>
        <v>7207</v>
      </c>
      <c r="C52" s="14">
        <v>34</v>
      </c>
      <c r="D52" s="14">
        <v>68</v>
      </c>
      <c r="E52" s="14">
        <v>6135</v>
      </c>
      <c r="F52" s="14">
        <v>870</v>
      </c>
      <c r="G52" s="14">
        <v>13</v>
      </c>
      <c r="H52" s="14">
        <v>26</v>
      </c>
      <c r="I52" s="15">
        <v>202</v>
      </c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ht="21.95" customHeight="1" x14ac:dyDescent="0.25">
      <c r="A53" s="12" t="s">
        <v>37</v>
      </c>
      <c r="B53" s="13">
        <f>+E53+F53+I53</f>
        <v>2402</v>
      </c>
      <c r="C53" s="14">
        <v>17</v>
      </c>
      <c r="D53" s="14">
        <v>34</v>
      </c>
      <c r="E53" s="14">
        <v>758</v>
      </c>
      <c r="F53" s="14">
        <v>1203</v>
      </c>
      <c r="G53" s="14">
        <v>11</v>
      </c>
      <c r="H53" s="14">
        <v>22</v>
      </c>
      <c r="I53" s="15">
        <v>441</v>
      </c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ht="27" customHeight="1" x14ac:dyDescent="0.25">
      <c r="A54" s="12" t="s">
        <v>36</v>
      </c>
      <c r="B54" s="13">
        <f>+E54+F54+I54</f>
        <v>7180</v>
      </c>
      <c r="C54" s="14">
        <v>63</v>
      </c>
      <c r="D54" s="14">
        <v>126</v>
      </c>
      <c r="E54" s="14">
        <v>5109</v>
      </c>
      <c r="F54" s="14">
        <v>1565</v>
      </c>
      <c r="G54" s="14">
        <v>67</v>
      </c>
      <c r="H54" s="14">
        <v>134</v>
      </c>
      <c r="I54" s="15">
        <v>506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31.5" customHeight="1" x14ac:dyDescent="0.25">
      <c r="A55" s="11" t="s">
        <v>38</v>
      </c>
      <c r="B55" s="13">
        <f>SUM(B56:B58)</f>
        <v>328894.90000000002</v>
      </c>
      <c r="C55" s="13">
        <f t="shared" ref="C55" si="70">SUM(C56:C58)</f>
        <v>67</v>
      </c>
      <c r="D55" s="13">
        <f t="shared" ref="D55" si="71">SUM(D56:D58)</f>
        <v>566</v>
      </c>
      <c r="E55" s="13">
        <f t="shared" ref="E55" si="72">SUM(E56:E58)</f>
        <v>15741</v>
      </c>
      <c r="F55" s="13">
        <f t="shared" ref="F55" si="73">SUM(F56:F58)</f>
        <v>292213.90000000002</v>
      </c>
      <c r="G55" s="13">
        <f t="shared" ref="G55" si="74">SUM(G56:G58)</f>
        <v>116</v>
      </c>
      <c r="H55" s="13">
        <f t="shared" ref="H55" si="75">SUM(H56:H58)</f>
        <v>3145</v>
      </c>
      <c r="I55" s="8">
        <f t="shared" ref="I55" si="76">SUM(I56:I58)</f>
        <v>20940</v>
      </c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ht="21.95" customHeight="1" x14ac:dyDescent="0.25">
      <c r="A56" s="12" t="s">
        <v>13</v>
      </c>
      <c r="B56" s="13">
        <f t="shared" ref="B56:B93" si="77">+E56+F56+I56</f>
        <v>123662</v>
      </c>
      <c r="C56" s="14">
        <v>28</v>
      </c>
      <c r="D56" s="14">
        <v>200</v>
      </c>
      <c r="E56" s="14">
        <v>5406</v>
      </c>
      <c r="F56" s="14">
        <v>108476</v>
      </c>
      <c r="G56" s="14">
        <v>52</v>
      </c>
      <c r="H56" s="14">
        <v>590</v>
      </c>
      <c r="I56" s="15">
        <v>9780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ht="21.95" customHeight="1" x14ac:dyDescent="0.25">
      <c r="A57" s="12" t="s">
        <v>37</v>
      </c>
      <c r="B57" s="13">
        <f>+E57+F57+I57</f>
        <v>93608.62</v>
      </c>
      <c r="C57" s="14">
        <v>10</v>
      </c>
      <c r="D57" s="14">
        <v>67</v>
      </c>
      <c r="E57" s="14">
        <v>2212</v>
      </c>
      <c r="F57" s="14">
        <v>85833.62</v>
      </c>
      <c r="G57" s="14">
        <v>20</v>
      </c>
      <c r="H57" s="14">
        <v>1309</v>
      </c>
      <c r="I57" s="15">
        <v>5563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ht="21.95" customHeight="1" x14ac:dyDescent="0.25">
      <c r="A58" s="12" t="s">
        <v>36</v>
      </c>
      <c r="B58" s="13">
        <f>+E58+F58+I58</f>
        <v>111624.28</v>
      </c>
      <c r="C58" s="14">
        <v>29</v>
      </c>
      <c r="D58" s="14">
        <v>299</v>
      </c>
      <c r="E58" s="14">
        <v>8123</v>
      </c>
      <c r="F58" s="14">
        <v>97904.28</v>
      </c>
      <c r="G58" s="14">
        <v>44</v>
      </c>
      <c r="H58" s="14">
        <v>1246</v>
      </c>
      <c r="I58" s="15">
        <v>5597</v>
      </c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ht="30.75" customHeight="1" x14ac:dyDescent="0.25">
      <c r="A59" s="11" t="s">
        <v>21</v>
      </c>
      <c r="B59" s="13">
        <f>SUM(B60:B62)</f>
        <v>32161</v>
      </c>
      <c r="C59" s="13">
        <f t="shared" ref="C59" si="78">SUM(C60:C62)</f>
        <v>43</v>
      </c>
      <c r="D59" s="13">
        <f t="shared" ref="D59" si="79">SUM(D60:D62)</f>
        <v>65</v>
      </c>
      <c r="E59" s="13">
        <f t="shared" ref="E59" si="80">SUM(E60:E62)</f>
        <v>10544</v>
      </c>
      <c r="F59" s="13">
        <f t="shared" ref="F59" si="81">SUM(F60:F62)</f>
        <v>19903</v>
      </c>
      <c r="G59" s="13">
        <f t="shared" ref="G59" si="82">SUM(G60:G62)</f>
        <v>32</v>
      </c>
      <c r="H59" s="13">
        <f t="shared" ref="H59" si="83">SUM(H60:H62)</f>
        <v>243</v>
      </c>
      <c r="I59" s="8">
        <f t="shared" ref="I59" si="84">SUM(I60:I62)</f>
        <v>1714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ht="21.95" customHeight="1" x14ac:dyDescent="0.25">
      <c r="A60" s="12" t="s">
        <v>13</v>
      </c>
      <c r="B60" s="13">
        <f t="shared" si="77"/>
        <v>9383</v>
      </c>
      <c r="C60" s="14">
        <v>7</v>
      </c>
      <c r="D60" s="14">
        <v>22</v>
      </c>
      <c r="E60" s="14">
        <v>4554</v>
      </c>
      <c r="F60" s="14">
        <v>3970</v>
      </c>
      <c r="G60" s="14">
        <v>5</v>
      </c>
      <c r="H60" s="14">
        <v>185</v>
      </c>
      <c r="I60" s="15">
        <v>859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ht="21.95" customHeight="1" x14ac:dyDescent="0.25">
      <c r="A61" s="12" t="s">
        <v>37</v>
      </c>
      <c r="B61" s="13">
        <f>+E61+F61+I61</f>
        <v>10313</v>
      </c>
      <c r="C61" s="14">
        <v>11</v>
      </c>
      <c r="D61" s="14">
        <v>16</v>
      </c>
      <c r="E61" s="14">
        <v>2241</v>
      </c>
      <c r="F61" s="14">
        <v>8012</v>
      </c>
      <c r="G61" s="14">
        <v>1</v>
      </c>
      <c r="H61" s="14">
        <v>2</v>
      </c>
      <c r="I61" s="15">
        <v>60</v>
      </c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ht="21.95" customHeight="1" x14ac:dyDescent="0.25">
      <c r="A62" s="12" t="s">
        <v>36</v>
      </c>
      <c r="B62" s="13">
        <f>+E62+F62+I62</f>
        <v>12465</v>
      </c>
      <c r="C62" s="14">
        <v>25</v>
      </c>
      <c r="D62" s="14">
        <v>27</v>
      </c>
      <c r="E62" s="14">
        <v>3749</v>
      </c>
      <c r="F62" s="14">
        <v>7921</v>
      </c>
      <c r="G62" s="14">
        <v>26</v>
      </c>
      <c r="H62" s="14">
        <v>56</v>
      </c>
      <c r="I62" s="15">
        <v>795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ht="33.75" customHeight="1" x14ac:dyDescent="0.25">
      <c r="A63" s="11" t="s">
        <v>22</v>
      </c>
      <c r="B63" s="13">
        <f>SUM(B64:B66)</f>
        <v>929</v>
      </c>
      <c r="C63" s="13">
        <f t="shared" ref="C63" si="85">SUM(C64:C66)</f>
        <v>1</v>
      </c>
      <c r="D63" s="13">
        <f t="shared" ref="D63" si="86">SUM(D64:D66)</f>
        <v>1</v>
      </c>
      <c r="E63" s="13">
        <f t="shared" ref="E63" si="87">SUM(E64:E66)</f>
        <v>18</v>
      </c>
      <c r="F63" s="13">
        <f t="shared" ref="F63" si="88">SUM(F64:F66)</f>
        <v>464</v>
      </c>
      <c r="G63" s="13">
        <f t="shared" ref="G63" si="89">SUM(G64:G66)</f>
        <v>2</v>
      </c>
      <c r="H63" s="13">
        <f t="shared" ref="H63" si="90">SUM(H64:H66)</f>
        <v>25</v>
      </c>
      <c r="I63" s="8">
        <f t="shared" ref="I63" si="91">SUM(I64:I66)</f>
        <v>447</v>
      </c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ht="21.95" customHeight="1" x14ac:dyDescent="0.25">
      <c r="A64" s="12" t="s">
        <v>13</v>
      </c>
      <c r="B64" s="13">
        <f t="shared" si="77"/>
        <v>150</v>
      </c>
      <c r="C64" s="14">
        <v>0</v>
      </c>
      <c r="D64" s="14">
        <v>0</v>
      </c>
      <c r="E64" s="14">
        <v>0</v>
      </c>
      <c r="F64" s="14">
        <v>150</v>
      </c>
      <c r="G64" s="14">
        <v>0</v>
      </c>
      <c r="H64" s="14">
        <v>0</v>
      </c>
      <c r="I64" s="15">
        <v>0</v>
      </c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ht="21.95" customHeight="1" x14ac:dyDescent="0.25">
      <c r="A65" s="12" t="s">
        <v>37</v>
      </c>
      <c r="B65" s="13">
        <f>+E65+F65+I65</f>
        <v>150</v>
      </c>
      <c r="C65" s="14">
        <v>0</v>
      </c>
      <c r="D65" s="14">
        <v>0</v>
      </c>
      <c r="E65" s="14">
        <v>0</v>
      </c>
      <c r="F65" s="14">
        <v>150</v>
      </c>
      <c r="G65" s="14">
        <v>0</v>
      </c>
      <c r="H65" s="14">
        <v>0</v>
      </c>
      <c r="I65" s="15">
        <v>0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ht="21.95" customHeight="1" x14ac:dyDescent="0.25">
      <c r="A66" s="12" t="s">
        <v>36</v>
      </c>
      <c r="B66" s="13">
        <f>+E66+F66+I66</f>
        <v>629</v>
      </c>
      <c r="C66" s="14">
        <v>1</v>
      </c>
      <c r="D66" s="14">
        <v>1</v>
      </c>
      <c r="E66" s="14">
        <v>18</v>
      </c>
      <c r="F66" s="14">
        <v>164</v>
      </c>
      <c r="G66" s="14">
        <v>2</v>
      </c>
      <c r="H66" s="14">
        <v>25</v>
      </c>
      <c r="I66" s="15">
        <v>447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ht="32.25" customHeight="1" x14ac:dyDescent="0.25">
      <c r="A67" s="11" t="s">
        <v>15</v>
      </c>
      <c r="B67" s="13">
        <f>SUM(B68:B70)</f>
        <v>18131</v>
      </c>
      <c r="C67" s="13">
        <f t="shared" ref="C67" si="92">SUM(C68:C70)</f>
        <v>10</v>
      </c>
      <c r="D67" s="13">
        <f t="shared" ref="D67" si="93">SUM(D68:D70)</f>
        <v>11</v>
      </c>
      <c r="E67" s="13">
        <f t="shared" ref="E67" si="94">SUM(E68:E70)</f>
        <v>3663</v>
      </c>
      <c r="F67" s="13">
        <f t="shared" ref="F67" si="95">SUM(F68:F70)</f>
        <v>13487</v>
      </c>
      <c r="G67" s="13">
        <f t="shared" ref="G67" si="96">SUM(G68:G70)</f>
        <v>7</v>
      </c>
      <c r="H67" s="13">
        <f t="shared" ref="H67" si="97">SUM(H68:H70)</f>
        <v>73</v>
      </c>
      <c r="I67" s="8">
        <f t="shared" ref="I67" si="98">SUM(I68:I70)</f>
        <v>981</v>
      </c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ht="21.95" customHeight="1" x14ac:dyDescent="0.25">
      <c r="A68" s="12" t="s">
        <v>13</v>
      </c>
      <c r="B68" s="13">
        <f t="shared" si="77"/>
        <v>3109</v>
      </c>
      <c r="C68" s="14">
        <v>2</v>
      </c>
      <c r="D68" s="14">
        <v>3</v>
      </c>
      <c r="E68" s="14">
        <v>1226</v>
      </c>
      <c r="F68" s="14">
        <v>1883</v>
      </c>
      <c r="G68" s="14">
        <v>0</v>
      </c>
      <c r="H68" s="14">
        <v>0</v>
      </c>
      <c r="I68" s="15">
        <v>0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ht="21.95" customHeight="1" x14ac:dyDescent="0.25">
      <c r="A69" s="12" t="s">
        <v>37</v>
      </c>
      <c r="B69" s="13">
        <f>+E69+F69+I69</f>
        <v>5394</v>
      </c>
      <c r="C69" s="14">
        <v>2</v>
      </c>
      <c r="D69" s="14">
        <v>2</v>
      </c>
      <c r="E69" s="14">
        <v>305</v>
      </c>
      <c r="F69" s="14">
        <v>5089</v>
      </c>
      <c r="G69" s="14">
        <v>0</v>
      </c>
      <c r="H69" s="14">
        <v>0</v>
      </c>
      <c r="I69" s="15">
        <v>0</v>
      </c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ht="21.95" customHeight="1" x14ac:dyDescent="0.25">
      <c r="A70" s="12" t="s">
        <v>36</v>
      </c>
      <c r="B70" s="13">
        <f>+E70+F70+I70</f>
        <v>9628</v>
      </c>
      <c r="C70" s="14">
        <v>6</v>
      </c>
      <c r="D70" s="14">
        <v>6</v>
      </c>
      <c r="E70" s="14">
        <v>2132</v>
      </c>
      <c r="F70" s="14">
        <v>6515</v>
      </c>
      <c r="G70" s="14">
        <v>7</v>
      </c>
      <c r="H70" s="14">
        <v>73</v>
      </c>
      <c r="I70" s="15">
        <v>981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ht="36.75" customHeight="1" x14ac:dyDescent="0.25">
      <c r="A71" s="11" t="s">
        <v>16</v>
      </c>
      <c r="B71" s="13">
        <f>SUM(B72:B74)</f>
        <v>1597</v>
      </c>
      <c r="C71" s="13">
        <f t="shared" ref="C71" si="99">SUM(C72:C74)</f>
        <v>0</v>
      </c>
      <c r="D71" s="13">
        <f t="shared" ref="D71" si="100">SUM(D72:D74)</f>
        <v>0</v>
      </c>
      <c r="E71" s="13">
        <f t="shared" ref="E71" si="101">SUM(E72:E74)</f>
        <v>0</v>
      </c>
      <c r="F71" s="13">
        <f t="shared" ref="F71" si="102">SUM(F72:F74)</f>
        <v>1236</v>
      </c>
      <c r="G71" s="13">
        <f t="shared" ref="G71" si="103">SUM(G72:G74)</f>
        <v>3</v>
      </c>
      <c r="H71" s="13">
        <f t="shared" ref="H71" si="104">SUM(H72:H74)</f>
        <v>175</v>
      </c>
      <c r="I71" s="8">
        <f t="shared" ref="I71" si="105">SUM(I72:I74)</f>
        <v>361</v>
      </c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ht="21.95" customHeight="1" x14ac:dyDescent="0.25">
      <c r="A72" s="12" t="s">
        <v>13</v>
      </c>
      <c r="B72" s="13">
        <f t="shared" si="77"/>
        <v>655</v>
      </c>
      <c r="C72" s="14">
        <v>0</v>
      </c>
      <c r="D72" s="14">
        <v>0</v>
      </c>
      <c r="E72" s="14">
        <v>0</v>
      </c>
      <c r="F72" s="14">
        <v>326</v>
      </c>
      <c r="G72" s="14">
        <v>1</v>
      </c>
      <c r="H72" s="14">
        <v>163</v>
      </c>
      <c r="I72" s="15">
        <v>329</v>
      </c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ht="21.95" customHeight="1" x14ac:dyDescent="0.25">
      <c r="A73" s="12" t="s">
        <v>37</v>
      </c>
      <c r="B73" s="13">
        <f>+E73+F73+I73</f>
        <v>380</v>
      </c>
      <c r="C73" s="14">
        <v>0</v>
      </c>
      <c r="D73" s="14">
        <v>0</v>
      </c>
      <c r="E73" s="14">
        <v>0</v>
      </c>
      <c r="F73" s="14">
        <v>380</v>
      </c>
      <c r="G73" s="14">
        <v>0</v>
      </c>
      <c r="H73" s="14">
        <v>0</v>
      </c>
      <c r="I73" s="15">
        <v>0</v>
      </c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ht="21.95" customHeight="1" x14ac:dyDescent="0.25">
      <c r="A74" s="12" t="s">
        <v>36</v>
      </c>
      <c r="B74" s="13">
        <f>+E74+F74+I74</f>
        <v>562</v>
      </c>
      <c r="C74" s="14">
        <v>0</v>
      </c>
      <c r="D74" s="14">
        <v>0</v>
      </c>
      <c r="E74" s="14">
        <v>0</v>
      </c>
      <c r="F74" s="14">
        <v>530</v>
      </c>
      <c r="G74" s="14">
        <v>2</v>
      </c>
      <c r="H74" s="14">
        <v>12</v>
      </c>
      <c r="I74" s="15">
        <v>32</v>
      </c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ht="32.25" customHeight="1" x14ac:dyDescent="0.25">
      <c r="A75" s="11" t="s">
        <v>23</v>
      </c>
      <c r="B75" s="13">
        <f>SUM(B76:B78)</f>
        <v>3957</v>
      </c>
      <c r="C75" s="13">
        <f t="shared" ref="C75" si="106">SUM(C76:C78)</f>
        <v>0</v>
      </c>
      <c r="D75" s="13">
        <f t="shared" ref="D75" si="107">SUM(D76:D78)</f>
        <v>0</v>
      </c>
      <c r="E75" s="13">
        <f t="shared" ref="E75" si="108">SUM(E76:E78)</f>
        <v>0</v>
      </c>
      <c r="F75" s="13">
        <f t="shared" ref="F75" si="109">SUM(F76:F78)</f>
        <v>3957</v>
      </c>
      <c r="G75" s="13">
        <f t="shared" ref="G75" si="110">SUM(G76:G78)</f>
        <v>0</v>
      </c>
      <c r="H75" s="13">
        <f t="shared" ref="H75" si="111">SUM(H76:H78)</f>
        <v>0</v>
      </c>
      <c r="I75" s="8">
        <f t="shared" ref="I75" si="112">SUM(I76:I78)</f>
        <v>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ht="21.95" customHeight="1" x14ac:dyDescent="0.25">
      <c r="A76" s="12" t="s">
        <v>13</v>
      </c>
      <c r="B76" s="13">
        <f t="shared" si="77"/>
        <v>2407</v>
      </c>
      <c r="C76" s="14">
        <v>0</v>
      </c>
      <c r="D76" s="14">
        <v>0</v>
      </c>
      <c r="E76" s="14">
        <v>0</v>
      </c>
      <c r="F76" s="14">
        <v>2407</v>
      </c>
      <c r="G76" s="14">
        <v>0</v>
      </c>
      <c r="H76" s="14">
        <v>0</v>
      </c>
      <c r="I76" s="15">
        <v>0</v>
      </c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ht="21.95" customHeight="1" x14ac:dyDescent="0.25">
      <c r="A77" s="12" t="s">
        <v>37</v>
      </c>
      <c r="B77" s="13">
        <f>+E77+F77+I77</f>
        <v>787</v>
      </c>
      <c r="C77" s="14">
        <v>0</v>
      </c>
      <c r="D77" s="14">
        <v>0</v>
      </c>
      <c r="E77" s="14">
        <v>0</v>
      </c>
      <c r="F77" s="14">
        <v>787</v>
      </c>
      <c r="G77" s="14">
        <v>0</v>
      </c>
      <c r="H77" s="14">
        <v>0</v>
      </c>
      <c r="I77" s="15">
        <v>0</v>
      </c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ht="21.95" customHeight="1" x14ac:dyDescent="0.25">
      <c r="A78" s="12" t="s">
        <v>36</v>
      </c>
      <c r="B78" s="13">
        <f>+E78+F78+I78</f>
        <v>763</v>
      </c>
      <c r="C78" s="14">
        <v>0</v>
      </c>
      <c r="D78" s="14">
        <v>0</v>
      </c>
      <c r="E78" s="14">
        <v>0</v>
      </c>
      <c r="F78" s="14">
        <v>763</v>
      </c>
      <c r="G78" s="14">
        <v>0</v>
      </c>
      <c r="H78" s="14">
        <v>0</v>
      </c>
      <c r="I78" s="15">
        <v>0</v>
      </c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33" customHeight="1" x14ac:dyDescent="0.25">
      <c r="A79" s="11" t="s">
        <v>24</v>
      </c>
      <c r="B79" s="13">
        <f>SUM(B80:B82)</f>
        <v>6770</v>
      </c>
      <c r="C79" s="13">
        <f t="shared" ref="C79" si="113">SUM(C80:C82)</f>
        <v>0</v>
      </c>
      <c r="D79" s="13">
        <f t="shared" ref="D79" si="114">SUM(D80:D82)</f>
        <v>0</v>
      </c>
      <c r="E79" s="13">
        <f t="shared" ref="E79" si="115">SUM(E80:E82)</f>
        <v>0</v>
      </c>
      <c r="F79" s="13">
        <f t="shared" ref="F79" si="116">SUM(F80:F82)</f>
        <v>6737</v>
      </c>
      <c r="G79" s="13">
        <f t="shared" ref="G79" si="117">SUM(G80:G82)</f>
        <v>1</v>
      </c>
      <c r="H79" s="13">
        <f t="shared" ref="H79" si="118">SUM(H80:H82)</f>
        <v>4</v>
      </c>
      <c r="I79" s="8">
        <f t="shared" ref="I79" si="119">SUM(I80:I82)</f>
        <v>33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</row>
    <row r="80" spans="1:31" ht="21.95" customHeight="1" x14ac:dyDescent="0.25">
      <c r="A80" s="12" t="s">
        <v>13</v>
      </c>
      <c r="B80" s="13">
        <f t="shared" si="77"/>
        <v>1526</v>
      </c>
      <c r="C80" s="14">
        <v>0</v>
      </c>
      <c r="D80" s="14">
        <v>0</v>
      </c>
      <c r="E80" s="14">
        <v>0</v>
      </c>
      <c r="F80" s="14">
        <v>1493</v>
      </c>
      <c r="G80" s="14">
        <v>1</v>
      </c>
      <c r="H80" s="14">
        <v>4</v>
      </c>
      <c r="I80" s="15">
        <v>33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</row>
    <row r="81" spans="1:31" ht="23.25" customHeight="1" x14ac:dyDescent="0.25">
      <c r="A81" s="12" t="s">
        <v>37</v>
      </c>
      <c r="B81" s="13">
        <f>+E81+F81+I81</f>
        <v>1957</v>
      </c>
      <c r="C81" s="14">
        <v>0</v>
      </c>
      <c r="D81" s="14">
        <v>0</v>
      </c>
      <c r="E81" s="14">
        <v>0</v>
      </c>
      <c r="F81" s="14">
        <v>1957</v>
      </c>
      <c r="G81" s="14">
        <v>0</v>
      </c>
      <c r="H81" s="14">
        <v>0</v>
      </c>
      <c r="I81" s="15">
        <v>0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</row>
    <row r="82" spans="1:31" ht="27.75" customHeight="1" x14ac:dyDescent="0.25">
      <c r="A82" s="12" t="s">
        <v>36</v>
      </c>
      <c r="B82" s="13">
        <f>+E82+F82+I82</f>
        <v>3287</v>
      </c>
      <c r="C82" s="14">
        <v>0</v>
      </c>
      <c r="D82" s="14">
        <v>0</v>
      </c>
      <c r="E82" s="14">
        <v>0</v>
      </c>
      <c r="F82" s="14">
        <v>3287</v>
      </c>
      <c r="G82" s="14">
        <v>0</v>
      </c>
      <c r="H82" s="14">
        <v>0</v>
      </c>
      <c r="I82" s="15">
        <v>0</v>
      </c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</row>
    <row r="83" spans="1:31" ht="31.5" customHeight="1" x14ac:dyDescent="0.25">
      <c r="A83" s="11" t="s">
        <v>17</v>
      </c>
      <c r="B83" s="13">
        <f>SUM(B84:B86)</f>
        <v>2249.48</v>
      </c>
      <c r="C83" s="13">
        <f t="shared" ref="C83" si="120">SUM(C84:C86)</f>
        <v>9</v>
      </c>
      <c r="D83" s="13">
        <f t="shared" ref="D83" si="121">SUM(D84:D86)</f>
        <v>9</v>
      </c>
      <c r="E83" s="13">
        <f t="shared" ref="E83" si="122">SUM(E84:E86)</f>
        <v>254</v>
      </c>
      <c r="F83" s="13">
        <f t="shared" ref="F83" si="123">SUM(F84:F86)</f>
        <v>1851.48</v>
      </c>
      <c r="G83" s="13">
        <f t="shared" ref="G83" si="124">SUM(G84:G86)</f>
        <v>13</v>
      </c>
      <c r="H83" s="13">
        <f t="shared" ref="H83" si="125">SUM(H84:H86)</f>
        <v>16</v>
      </c>
      <c r="I83" s="8">
        <f t="shared" ref="I83" si="126">SUM(I84:I86)</f>
        <v>144</v>
      </c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</row>
    <row r="84" spans="1:31" ht="29.25" customHeight="1" x14ac:dyDescent="0.25">
      <c r="A84" s="12" t="s">
        <v>13</v>
      </c>
      <c r="B84" s="13">
        <f t="shared" si="77"/>
        <v>939</v>
      </c>
      <c r="C84" s="14">
        <v>0</v>
      </c>
      <c r="D84" s="14">
        <v>0</v>
      </c>
      <c r="E84" s="14">
        <v>0</v>
      </c>
      <c r="F84" s="14">
        <v>903</v>
      </c>
      <c r="G84" s="14">
        <v>2</v>
      </c>
      <c r="H84" s="14">
        <v>2</v>
      </c>
      <c r="I84" s="15">
        <v>36</v>
      </c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</row>
    <row r="85" spans="1:31" ht="29.25" customHeight="1" x14ac:dyDescent="0.25">
      <c r="A85" s="12" t="s">
        <v>37</v>
      </c>
      <c r="B85" s="13">
        <f>+E85+F85+I85</f>
        <v>642</v>
      </c>
      <c r="C85" s="14">
        <v>4</v>
      </c>
      <c r="D85" s="14">
        <v>4</v>
      </c>
      <c r="E85" s="14">
        <v>152</v>
      </c>
      <c r="F85" s="14">
        <v>468</v>
      </c>
      <c r="G85" s="14">
        <v>3</v>
      </c>
      <c r="H85" s="14">
        <v>3</v>
      </c>
      <c r="I85" s="15">
        <v>22</v>
      </c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</row>
    <row r="86" spans="1:31" ht="28.5" customHeight="1" x14ac:dyDescent="0.25">
      <c r="A86" s="12" t="s">
        <v>36</v>
      </c>
      <c r="B86" s="13">
        <f>+E86+F86+I86</f>
        <v>668.48</v>
      </c>
      <c r="C86" s="14">
        <v>5</v>
      </c>
      <c r="D86" s="14">
        <v>5</v>
      </c>
      <c r="E86" s="14">
        <v>102</v>
      </c>
      <c r="F86" s="14">
        <v>480.48</v>
      </c>
      <c r="G86" s="14">
        <v>8</v>
      </c>
      <c r="H86" s="14">
        <v>11</v>
      </c>
      <c r="I86" s="15">
        <v>86</v>
      </c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</row>
    <row r="87" spans="1:31" ht="39.75" customHeight="1" x14ac:dyDescent="0.25">
      <c r="A87" s="10" t="s">
        <v>47</v>
      </c>
      <c r="B87" s="13"/>
      <c r="C87" s="14"/>
      <c r="D87" s="14"/>
      <c r="E87" s="14"/>
      <c r="F87" s="14"/>
      <c r="G87" s="14"/>
      <c r="H87" s="14"/>
      <c r="I87" s="15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</row>
    <row r="88" spans="1:31" ht="30" customHeight="1" x14ac:dyDescent="0.25">
      <c r="A88" s="11" t="s">
        <v>18</v>
      </c>
      <c r="B88" s="13">
        <f>SUM(B89:B91)</f>
        <v>12771.789999999999</v>
      </c>
      <c r="C88" s="13">
        <f t="shared" ref="C88" si="127">SUM(C89:C91)</f>
        <v>1</v>
      </c>
      <c r="D88" s="13">
        <f t="shared" ref="D88" si="128">SUM(D89:D91)</f>
        <v>17</v>
      </c>
      <c r="E88" s="13">
        <f t="shared" ref="E88" si="129">SUM(E89:E91)</f>
        <v>2631</v>
      </c>
      <c r="F88" s="13">
        <f t="shared" ref="F88" si="130">SUM(F89:F91)</f>
        <v>9342.7799999999988</v>
      </c>
      <c r="G88" s="13">
        <f t="shared" ref="G88" si="131">SUM(G89:G91)</f>
        <v>1</v>
      </c>
      <c r="H88" s="13">
        <f t="shared" ref="H88" si="132">SUM(H89:H91)</f>
        <v>1</v>
      </c>
      <c r="I88" s="8">
        <f t="shared" ref="I88" si="133">SUM(I89:I91)</f>
        <v>798.01</v>
      </c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</row>
    <row r="89" spans="1:31" ht="24" customHeight="1" x14ac:dyDescent="0.25">
      <c r="A89" s="12" t="s">
        <v>13</v>
      </c>
      <c r="B89" s="13">
        <f t="shared" si="77"/>
        <v>341</v>
      </c>
      <c r="C89" s="14">
        <v>0</v>
      </c>
      <c r="D89" s="14">
        <v>0</v>
      </c>
      <c r="E89" s="14">
        <v>0</v>
      </c>
      <c r="F89" s="14">
        <v>341</v>
      </c>
      <c r="G89" s="14">
        <v>0</v>
      </c>
      <c r="H89" s="14">
        <v>0</v>
      </c>
      <c r="I89" s="15">
        <v>0</v>
      </c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</row>
    <row r="90" spans="1:31" ht="25.5" customHeight="1" x14ac:dyDescent="0.25">
      <c r="A90" s="12" t="s">
        <v>37</v>
      </c>
      <c r="B90" s="13">
        <f>+E90+F90+I90</f>
        <v>3191.17</v>
      </c>
      <c r="C90" s="14">
        <v>0</v>
      </c>
      <c r="D90" s="14">
        <v>0</v>
      </c>
      <c r="E90" s="14">
        <v>0</v>
      </c>
      <c r="F90" s="14">
        <v>2393.16</v>
      </c>
      <c r="G90" s="14">
        <v>1</v>
      </c>
      <c r="H90" s="14">
        <v>1</v>
      </c>
      <c r="I90" s="15">
        <v>798.01</v>
      </c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</row>
    <row r="91" spans="1:31" ht="27" customHeight="1" x14ac:dyDescent="0.25">
      <c r="A91" s="12" t="s">
        <v>36</v>
      </c>
      <c r="B91" s="13">
        <f>+E91+F91+I91</f>
        <v>9239.619999999999</v>
      </c>
      <c r="C91" s="14">
        <v>1</v>
      </c>
      <c r="D91" s="14">
        <v>17</v>
      </c>
      <c r="E91" s="14">
        <v>2631</v>
      </c>
      <c r="F91" s="14">
        <v>6608.62</v>
      </c>
      <c r="G91" s="14">
        <v>0</v>
      </c>
      <c r="H91" s="14">
        <v>0</v>
      </c>
      <c r="I91" s="15">
        <v>0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</row>
    <row r="92" spans="1:31" ht="30" customHeight="1" x14ac:dyDescent="0.25">
      <c r="A92" s="11" t="s">
        <v>39</v>
      </c>
      <c r="B92" s="13">
        <f>SUM(B93:B95)</f>
        <v>10150</v>
      </c>
      <c r="C92" s="13">
        <f t="shared" ref="C92" si="134">SUM(C93:C95)</f>
        <v>17</v>
      </c>
      <c r="D92" s="13">
        <f t="shared" ref="D92" si="135">SUM(D93:D95)</f>
        <v>17</v>
      </c>
      <c r="E92" s="13">
        <f t="shared" ref="E92" si="136">SUM(E93:E95)</f>
        <v>1843</v>
      </c>
      <c r="F92" s="13">
        <f t="shared" ref="F92" si="137">SUM(F93:F95)</f>
        <v>1424.4499999999998</v>
      </c>
      <c r="G92" s="13">
        <f t="shared" ref="G92" si="138">SUM(G93:G95)</f>
        <v>6</v>
      </c>
      <c r="H92" s="13">
        <f t="shared" ref="H92" si="139">SUM(H93:H95)</f>
        <v>15</v>
      </c>
      <c r="I92" s="8">
        <f t="shared" ref="I92" si="140">SUM(I93:I95)</f>
        <v>6882.55</v>
      </c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</row>
    <row r="93" spans="1:31" ht="21.95" customHeight="1" x14ac:dyDescent="0.25">
      <c r="A93" s="12" t="s">
        <v>13</v>
      </c>
      <c r="B93" s="13">
        <f t="shared" si="77"/>
        <v>5944</v>
      </c>
      <c r="C93" s="14">
        <v>0</v>
      </c>
      <c r="D93" s="14">
        <v>0</v>
      </c>
      <c r="E93" s="14">
        <v>0</v>
      </c>
      <c r="F93" s="14">
        <v>867</v>
      </c>
      <c r="G93" s="14">
        <v>1</v>
      </c>
      <c r="H93" s="14">
        <v>9</v>
      </c>
      <c r="I93" s="15">
        <v>5077</v>
      </c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</row>
    <row r="94" spans="1:31" ht="21.95" customHeight="1" x14ac:dyDescent="0.25">
      <c r="A94" s="12" t="s">
        <v>37</v>
      </c>
      <c r="B94" s="13">
        <f>+E94+F94+I94</f>
        <v>928.65</v>
      </c>
      <c r="C94" s="14">
        <v>2</v>
      </c>
      <c r="D94" s="14">
        <v>2</v>
      </c>
      <c r="E94" s="14">
        <v>254</v>
      </c>
      <c r="F94" s="14">
        <v>291.10000000000002</v>
      </c>
      <c r="G94" s="14">
        <v>2</v>
      </c>
      <c r="H94" s="14">
        <v>3</v>
      </c>
      <c r="I94" s="15">
        <v>383.54999999999995</v>
      </c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</row>
    <row r="95" spans="1:31" ht="30.75" customHeight="1" x14ac:dyDescent="0.25">
      <c r="A95" s="12" t="s">
        <v>36</v>
      </c>
      <c r="B95" s="13">
        <f>+E95+F95+I95</f>
        <v>3277.35</v>
      </c>
      <c r="C95" s="14">
        <v>15</v>
      </c>
      <c r="D95" s="14">
        <v>15</v>
      </c>
      <c r="E95" s="14">
        <v>1589</v>
      </c>
      <c r="F95" s="14">
        <v>266.35000000000002</v>
      </c>
      <c r="G95" s="14">
        <v>3</v>
      </c>
      <c r="H95" s="14">
        <v>3</v>
      </c>
      <c r="I95" s="15">
        <v>1422</v>
      </c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</row>
    <row r="96" spans="1:31" ht="30.75" customHeight="1" x14ac:dyDescent="0.25">
      <c r="A96" s="10" t="s">
        <v>48</v>
      </c>
      <c r="B96" s="13">
        <f t="shared" ref="B96:I96" si="141">B97+B101+B105+B109+B119+B128+B115+B124+B113+B117</f>
        <v>30565.399999999998</v>
      </c>
      <c r="C96" s="22">
        <f t="shared" si="141"/>
        <v>94</v>
      </c>
      <c r="D96" s="22">
        <f t="shared" si="141"/>
        <v>109</v>
      </c>
      <c r="E96" s="22">
        <f t="shared" si="141"/>
        <v>7163</v>
      </c>
      <c r="F96" s="22">
        <f t="shared" si="141"/>
        <v>19781.400000000001</v>
      </c>
      <c r="G96" s="22">
        <f t="shared" si="141"/>
        <v>70</v>
      </c>
      <c r="H96" s="22">
        <f t="shared" si="141"/>
        <v>112</v>
      </c>
      <c r="I96" s="26">
        <f t="shared" si="141"/>
        <v>3621</v>
      </c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</row>
    <row r="97" spans="1:31" ht="24.75" customHeight="1" x14ac:dyDescent="0.25">
      <c r="A97" s="11" t="s">
        <v>12</v>
      </c>
      <c r="B97" s="13">
        <f>SUM(B98:B100)</f>
        <v>15998.960000000001</v>
      </c>
      <c r="C97" s="13">
        <f t="shared" ref="C97" si="142">SUM(C98:C100)</f>
        <v>69</v>
      </c>
      <c r="D97" s="13">
        <f t="shared" ref="D97" si="143">SUM(D98:D100)</f>
        <v>69</v>
      </c>
      <c r="E97" s="13">
        <f t="shared" ref="E97" si="144">SUM(E98:E100)</f>
        <v>5133</v>
      </c>
      <c r="F97" s="13">
        <f t="shared" ref="F97" si="145">SUM(F98:F100)</f>
        <v>7973.9600000000009</v>
      </c>
      <c r="G97" s="13">
        <f t="shared" ref="G97" si="146">SUM(G98:G100)</f>
        <v>57</v>
      </c>
      <c r="H97" s="13">
        <f t="shared" ref="H97" si="147">SUM(H98:H100)</f>
        <v>57</v>
      </c>
      <c r="I97" s="8">
        <f t="shared" ref="I97" si="148">SUM(I98:I100)</f>
        <v>2892</v>
      </c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</row>
    <row r="98" spans="1:31" ht="21.95" customHeight="1" x14ac:dyDescent="0.25">
      <c r="A98" s="12" t="s">
        <v>13</v>
      </c>
      <c r="B98" s="13">
        <f t="shared" ref="B98:B102" si="149">+E98+F98+I98</f>
        <v>5277</v>
      </c>
      <c r="C98" s="14">
        <v>43</v>
      </c>
      <c r="D98" s="14">
        <v>43</v>
      </c>
      <c r="E98" s="14">
        <v>2986</v>
      </c>
      <c r="F98" s="14">
        <v>2010</v>
      </c>
      <c r="G98" s="14">
        <v>11</v>
      </c>
      <c r="H98" s="14">
        <v>11</v>
      </c>
      <c r="I98" s="15">
        <v>281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</row>
    <row r="99" spans="1:31" ht="21.95" customHeight="1" x14ac:dyDescent="0.25">
      <c r="A99" s="12" t="s">
        <v>37</v>
      </c>
      <c r="B99" s="13">
        <f>+E99+F99+I99</f>
        <v>6756.2800000000007</v>
      </c>
      <c r="C99" s="14">
        <v>5</v>
      </c>
      <c r="D99" s="14">
        <v>5</v>
      </c>
      <c r="E99" s="14">
        <v>830</v>
      </c>
      <c r="F99" s="14">
        <v>4043.28</v>
      </c>
      <c r="G99" s="14">
        <v>25</v>
      </c>
      <c r="H99" s="14">
        <v>25</v>
      </c>
      <c r="I99" s="15">
        <v>1883</v>
      </c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</row>
    <row r="100" spans="1:31" ht="21.95" customHeight="1" x14ac:dyDescent="0.25">
      <c r="A100" s="12" t="s">
        <v>36</v>
      </c>
      <c r="B100" s="13">
        <f>+E100+F100+I100</f>
        <v>3965.6800000000003</v>
      </c>
      <c r="C100" s="14">
        <v>21</v>
      </c>
      <c r="D100" s="14">
        <v>21</v>
      </c>
      <c r="E100" s="14">
        <v>1317</v>
      </c>
      <c r="F100" s="14">
        <v>1920.68</v>
      </c>
      <c r="G100" s="14">
        <v>21</v>
      </c>
      <c r="H100" s="14">
        <v>21</v>
      </c>
      <c r="I100" s="15">
        <v>728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</row>
    <row r="101" spans="1:31" ht="36.75" customHeight="1" x14ac:dyDescent="0.25">
      <c r="A101" s="23" t="s">
        <v>20</v>
      </c>
      <c r="B101" s="13">
        <f>SUM(B102:B104)</f>
        <v>2696</v>
      </c>
      <c r="C101" s="13">
        <f t="shared" ref="C101" si="150">SUM(C102:C104)</f>
        <v>9</v>
      </c>
      <c r="D101" s="13">
        <f t="shared" ref="D101" si="151">SUM(D102:D104)</f>
        <v>18</v>
      </c>
      <c r="E101" s="13">
        <f t="shared" ref="E101" si="152">SUM(E102:E104)</f>
        <v>1508</v>
      </c>
      <c r="F101" s="13">
        <f t="shared" ref="F101" si="153">SUM(F102:F104)</f>
        <v>932</v>
      </c>
      <c r="G101" s="13">
        <f t="shared" ref="G101" si="154">SUM(G102:G104)</f>
        <v>2</v>
      </c>
      <c r="H101" s="13">
        <f t="shared" ref="H101" si="155">SUM(H102:H104)</f>
        <v>4</v>
      </c>
      <c r="I101" s="8">
        <f t="shared" ref="I101" si="156">SUM(I102:I104)</f>
        <v>256</v>
      </c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</row>
    <row r="102" spans="1:31" ht="21.95" customHeight="1" x14ac:dyDescent="0.25">
      <c r="A102" s="21" t="s">
        <v>13</v>
      </c>
      <c r="B102" s="13">
        <f t="shared" si="149"/>
        <v>587</v>
      </c>
      <c r="C102" s="14">
        <v>4</v>
      </c>
      <c r="D102" s="14">
        <v>8</v>
      </c>
      <c r="E102" s="14">
        <v>587</v>
      </c>
      <c r="F102" s="14">
        <v>0</v>
      </c>
      <c r="G102" s="14">
        <v>0</v>
      </c>
      <c r="H102" s="14">
        <v>0</v>
      </c>
      <c r="I102" s="15">
        <v>0</v>
      </c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</row>
    <row r="103" spans="1:31" ht="21.95" customHeight="1" x14ac:dyDescent="0.25">
      <c r="A103" s="12" t="s">
        <v>37</v>
      </c>
      <c r="B103" s="13">
        <f>+E103+F103+I103</f>
        <v>1447</v>
      </c>
      <c r="C103" s="14">
        <v>4</v>
      </c>
      <c r="D103" s="14">
        <v>8</v>
      </c>
      <c r="E103" s="14">
        <v>849</v>
      </c>
      <c r="F103" s="14">
        <v>439</v>
      </c>
      <c r="G103" s="14">
        <v>1</v>
      </c>
      <c r="H103" s="14">
        <v>2</v>
      </c>
      <c r="I103" s="15">
        <v>159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</row>
    <row r="104" spans="1:31" ht="21.95" customHeight="1" x14ac:dyDescent="0.25">
      <c r="A104" s="12" t="s">
        <v>36</v>
      </c>
      <c r="B104" s="13">
        <f>+E104+F104+I104</f>
        <v>662</v>
      </c>
      <c r="C104" s="14">
        <v>1</v>
      </c>
      <c r="D104" s="14">
        <v>2</v>
      </c>
      <c r="E104" s="14">
        <v>72</v>
      </c>
      <c r="F104" s="14">
        <v>493</v>
      </c>
      <c r="G104" s="14">
        <v>1</v>
      </c>
      <c r="H104" s="14">
        <v>2</v>
      </c>
      <c r="I104" s="15">
        <v>97</v>
      </c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</row>
    <row r="105" spans="1:31" ht="33" customHeight="1" x14ac:dyDescent="0.25">
      <c r="A105" s="11" t="s">
        <v>38</v>
      </c>
      <c r="B105" s="13">
        <f>SUM(B106:B108)</f>
        <v>2061</v>
      </c>
      <c r="C105" s="13">
        <f t="shared" ref="C105" si="157">SUM(C106:C108)</f>
        <v>1</v>
      </c>
      <c r="D105" s="13">
        <f t="shared" ref="D105" si="158">SUM(D106:D108)</f>
        <v>7</v>
      </c>
      <c r="E105" s="13">
        <f t="shared" ref="E105" si="159">SUM(E106:E108)</f>
        <v>13</v>
      </c>
      <c r="F105" s="13">
        <f t="shared" ref="F105" si="160">SUM(F106:F108)</f>
        <v>1679</v>
      </c>
      <c r="G105" s="13">
        <f t="shared" ref="G105" si="161">SUM(G106:G108)</f>
        <v>2</v>
      </c>
      <c r="H105" s="13">
        <f t="shared" ref="H105" si="162">SUM(H106:H108)</f>
        <v>8</v>
      </c>
      <c r="I105" s="8">
        <f t="shared" ref="I105" si="163">SUM(I106:I108)</f>
        <v>369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</row>
    <row r="106" spans="1:31" ht="21.95" customHeight="1" x14ac:dyDescent="0.25">
      <c r="A106" s="12" t="s">
        <v>13</v>
      </c>
      <c r="B106" s="13">
        <f>+E106+F106+I106</f>
        <v>924</v>
      </c>
      <c r="C106" s="14">
        <v>1</v>
      </c>
      <c r="D106" s="14">
        <v>7</v>
      </c>
      <c r="E106" s="14">
        <v>13</v>
      </c>
      <c r="F106" s="14">
        <v>544</v>
      </c>
      <c r="G106" s="14">
        <v>1</v>
      </c>
      <c r="H106" s="14">
        <v>4</v>
      </c>
      <c r="I106" s="15">
        <v>367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</row>
    <row r="107" spans="1:31" ht="21.95" customHeight="1" x14ac:dyDescent="0.25">
      <c r="A107" s="12" t="s">
        <v>37</v>
      </c>
      <c r="B107" s="13">
        <f>+E107+F107+I107</f>
        <v>774</v>
      </c>
      <c r="C107" s="14">
        <v>0</v>
      </c>
      <c r="D107" s="14">
        <v>0</v>
      </c>
      <c r="E107" s="14">
        <v>0</v>
      </c>
      <c r="F107" s="14">
        <v>772</v>
      </c>
      <c r="G107" s="14">
        <v>1</v>
      </c>
      <c r="H107" s="14">
        <v>4</v>
      </c>
      <c r="I107" s="15">
        <v>2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</row>
    <row r="108" spans="1:31" ht="21.95" customHeight="1" x14ac:dyDescent="0.25">
      <c r="A108" s="12" t="s">
        <v>36</v>
      </c>
      <c r="B108" s="13">
        <f>+E108+F108+I108</f>
        <v>363</v>
      </c>
      <c r="C108" s="14">
        <v>0</v>
      </c>
      <c r="D108" s="14">
        <v>0</v>
      </c>
      <c r="E108" s="14">
        <v>0</v>
      </c>
      <c r="F108" s="14">
        <v>363</v>
      </c>
      <c r="G108" s="14">
        <v>0</v>
      </c>
      <c r="H108" s="14">
        <v>0</v>
      </c>
      <c r="I108" s="15">
        <v>0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</row>
    <row r="109" spans="1:31" ht="30.75" customHeight="1" x14ac:dyDescent="0.25">
      <c r="A109" s="11" t="s">
        <v>14</v>
      </c>
      <c r="B109" s="13">
        <f>SUM(B110:B112)</f>
        <v>3651</v>
      </c>
      <c r="C109" s="13">
        <f t="shared" ref="C109" si="164">SUM(C110:C112)</f>
        <v>12</v>
      </c>
      <c r="D109" s="13">
        <f t="shared" ref="D109" si="165">SUM(D110:D112)</f>
        <v>12</v>
      </c>
      <c r="E109" s="13">
        <f t="shared" ref="E109" si="166">SUM(E110:E112)</f>
        <v>238</v>
      </c>
      <c r="F109" s="13">
        <f t="shared" ref="F109" si="167">SUM(F110:F112)</f>
        <v>3410</v>
      </c>
      <c r="G109" s="13">
        <f t="shared" ref="G109" si="168">SUM(G110:G112)</f>
        <v>4</v>
      </c>
      <c r="H109" s="13">
        <f t="shared" ref="H109" si="169">SUM(H110:H112)</f>
        <v>4</v>
      </c>
      <c r="I109" s="8">
        <f t="shared" ref="I109" si="170">SUM(I110:I112)</f>
        <v>3</v>
      </c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</row>
    <row r="110" spans="1:31" ht="21" customHeight="1" x14ac:dyDescent="0.25">
      <c r="A110" s="12" t="s">
        <v>13</v>
      </c>
      <c r="B110" s="13">
        <f>+E110+F110+I110</f>
        <v>906</v>
      </c>
      <c r="C110" s="14">
        <v>5</v>
      </c>
      <c r="D110" s="14">
        <v>5</v>
      </c>
      <c r="E110" s="14">
        <v>16</v>
      </c>
      <c r="F110" s="14">
        <v>888</v>
      </c>
      <c r="G110" s="14">
        <v>1</v>
      </c>
      <c r="H110" s="14">
        <v>1</v>
      </c>
      <c r="I110" s="15">
        <v>2</v>
      </c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</row>
    <row r="111" spans="1:31" ht="21.95" customHeight="1" x14ac:dyDescent="0.25">
      <c r="A111" s="12" t="s">
        <v>37</v>
      </c>
      <c r="B111" s="13">
        <f>+E111+F111+I111</f>
        <v>2265</v>
      </c>
      <c r="C111" s="14">
        <v>2</v>
      </c>
      <c r="D111" s="14">
        <v>2</v>
      </c>
      <c r="E111" s="14">
        <v>6</v>
      </c>
      <c r="F111" s="14">
        <v>2259</v>
      </c>
      <c r="G111" s="14">
        <v>1</v>
      </c>
      <c r="H111" s="14">
        <v>1</v>
      </c>
      <c r="I111" s="15">
        <v>0</v>
      </c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</row>
    <row r="112" spans="1:31" ht="21.95" customHeight="1" x14ac:dyDescent="0.25">
      <c r="A112" s="12" t="s">
        <v>36</v>
      </c>
      <c r="B112" s="13">
        <f>+E112+F112+I112</f>
        <v>480</v>
      </c>
      <c r="C112" s="14">
        <v>5</v>
      </c>
      <c r="D112" s="14">
        <v>5</v>
      </c>
      <c r="E112" s="14">
        <v>216</v>
      </c>
      <c r="F112" s="14">
        <v>263</v>
      </c>
      <c r="G112" s="14">
        <v>2</v>
      </c>
      <c r="H112" s="14">
        <v>2</v>
      </c>
      <c r="I112" s="15">
        <v>1</v>
      </c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</row>
    <row r="113" spans="1:31" ht="27" customHeight="1" x14ac:dyDescent="0.25">
      <c r="A113" s="11" t="s">
        <v>16</v>
      </c>
      <c r="B113" s="13">
        <f t="shared" ref="B113:I113" si="171">SUM(B114:B114)</f>
        <v>4868</v>
      </c>
      <c r="C113" s="13">
        <f t="shared" si="171"/>
        <v>0</v>
      </c>
      <c r="D113" s="13">
        <f t="shared" si="171"/>
        <v>0</v>
      </c>
      <c r="E113" s="13">
        <f t="shared" si="171"/>
        <v>0</v>
      </c>
      <c r="F113" s="13">
        <f t="shared" si="171"/>
        <v>4868</v>
      </c>
      <c r="G113" s="13">
        <f t="shared" si="171"/>
        <v>0</v>
      </c>
      <c r="H113" s="13">
        <f t="shared" si="171"/>
        <v>0</v>
      </c>
      <c r="I113" s="8">
        <f t="shared" si="171"/>
        <v>0</v>
      </c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</row>
    <row r="114" spans="1:31" ht="27" customHeight="1" x14ac:dyDescent="0.25">
      <c r="A114" s="12" t="s">
        <v>36</v>
      </c>
      <c r="B114" s="13">
        <f>+E114+F114+I114</f>
        <v>4868</v>
      </c>
      <c r="C114" s="14">
        <v>0</v>
      </c>
      <c r="D114" s="14">
        <v>0</v>
      </c>
      <c r="E114" s="14">
        <v>0</v>
      </c>
      <c r="F114" s="14">
        <v>4868</v>
      </c>
      <c r="G114" s="14">
        <v>0</v>
      </c>
      <c r="H114" s="14">
        <v>0</v>
      </c>
      <c r="I114" s="15">
        <v>0</v>
      </c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</row>
    <row r="115" spans="1:31" ht="30.75" customHeight="1" x14ac:dyDescent="0.25">
      <c r="A115" s="11" t="s">
        <v>23</v>
      </c>
      <c r="B115" s="13">
        <f t="shared" ref="B115:I115" si="172">SUM(B116:B116)</f>
        <v>52</v>
      </c>
      <c r="C115" s="13">
        <f t="shared" si="172"/>
        <v>0</v>
      </c>
      <c r="D115" s="13">
        <f t="shared" si="172"/>
        <v>0</v>
      </c>
      <c r="E115" s="13">
        <f t="shared" si="172"/>
        <v>0</v>
      </c>
      <c r="F115" s="13">
        <f t="shared" si="172"/>
        <v>0</v>
      </c>
      <c r="G115" s="13">
        <f t="shared" si="172"/>
        <v>1</v>
      </c>
      <c r="H115" s="13">
        <f t="shared" si="172"/>
        <v>22</v>
      </c>
      <c r="I115" s="8">
        <f t="shared" si="172"/>
        <v>52</v>
      </c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</row>
    <row r="116" spans="1:31" ht="21.95" customHeight="1" x14ac:dyDescent="0.25">
      <c r="A116" s="12" t="s">
        <v>13</v>
      </c>
      <c r="B116" s="13">
        <f>+E116+F116+I116</f>
        <v>52</v>
      </c>
      <c r="C116" s="14">
        <v>0</v>
      </c>
      <c r="D116" s="14">
        <v>0</v>
      </c>
      <c r="E116" s="14">
        <v>0</v>
      </c>
      <c r="F116" s="14">
        <v>0</v>
      </c>
      <c r="G116" s="14">
        <v>1</v>
      </c>
      <c r="H116" s="14">
        <v>22</v>
      </c>
      <c r="I116" s="15">
        <v>52</v>
      </c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</row>
    <row r="117" spans="1:31" ht="25.5" customHeight="1" x14ac:dyDescent="0.25">
      <c r="A117" s="11" t="s">
        <v>24</v>
      </c>
      <c r="B117" s="13">
        <f t="shared" ref="B117:I117" si="173">SUM(B118:B118)</f>
        <v>290</v>
      </c>
      <c r="C117" s="13">
        <f t="shared" si="173"/>
        <v>0</v>
      </c>
      <c r="D117" s="13">
        <f t="shared" si="173"/>
        <v>0</v>
      </c>
      <c r="E117" s="13">
        <f t="shared" si="173"/>
        <v>0</v>
      </c>
      <c r="F117" s="13">
        <f t="shared" si="173"/>
        <v>290</v>
      </c>
      <c r="G117" s="13">
        <f t="shared" si="173"/>
        <v>0</v>
      </c>
      <c r="H117" s="13">
        <f t="shared" si="173"/>
        <v>0</v>
      </c>
      <c r="I117" s="8">
        <f t="shared" si="173"/>
        <v>0</v>
      </c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</row>
    <row r="118" spans="1:31" ht="27.75" customHeight="1" x14ac:dyDescent="0.25">
      <c r="A118" s="12" t="s">
        <v>36</v>
      </c>
      <c r="B118" s="13">
        <f>+E118+F118+I118</f>
        <v>290</v>
      </c>
      <c r="C118" s="14">
        <v>0</v>
      </c>
      <c r="D118" s="14">
        <v>0</v>
      </c>
      <c r="E118" s="14">
        <v>0</v>
      </c>
      <c r="F118" s="14">
        <v>290</v>
      </c>
      <c r="G118" s="14">
        <v>0</v>
      </c>
      <c r="H118" s="14">
        <v>0</v>
      </c>
      <c r="I118" s="15">
        <v>0</v>
      </c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</row>
    <row r="119" spans="1:31" ht="30.75" customHeight="1" x14ac:dyDescent="0.25">
      <c r="A119" s="11" t="s">
        <v>17</v>
      </c>
      <c r="B119" s="13">
        <f>SUM(B120:B122)</f>
        <v>172.44</v>
      </c>
      <c r="C119" s="13">
        <f t="shared" ref="C119" si="174">SUM(C120:C122)</f>
        <v>1</v>
      </c>
      <c r="D119" s="13">
        <f t="shared" ref="D119" si="175">SUM(D120:D122)</f>
        <v>1</v>
      </c>
      <c r="E119" s="13">
        <f t="shared" ref="E119" si="176">SUM(E120:E122)</f>
        <v>94</v>
      </c>
      <c r="F119" s="13">
        <f t="shared" ref="F119" si="177">SUM(F120:F122)</f>
        <v>47.44</v>
      </c>
      <c r="G119" s="13">
        <f t="shared" ref="G119" si="178">SUM(G120:G122)</f>
        <v>1</v>
      </c>
      <c r="H119" s="13">
        <f t="shared" ref="H119" si="179">SUM(H120:H122)</f>
        <v>1</v>
      </c>
      <c r="I119" s="8">
        <f t="shared" ref="I119" si="180">SUM(I120:I122)</f>
        <v>31</v>
      </c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</row>
    <row r="120" spans="1:31" ht="27" customHeight="1" x14ac:dyDescent="0.25">
      <c r="A120" s="12" t="s">
        <v>13</v>
      </c>
      <c r="B120" s="13">
        <f>+E120+F120+I120</f>
        <v>95</v>
      </c>
      <c r="C120" s="14">
        <v>1</v>
      </c>
      <c r="D120" s="14">
        <v>1</v>
      </c>
      <c r="E120" s="14">
        <v>94</v>
      </c>
      <c r="F120" s="14">
        <v>1</v>
      </c>
      <c r="G120" s="14">
        <v>0</v>
      </c>
      <c r="H120" s="14">
        <v>0</v>
      </c>
      <c r="I120" s="15">
        <v>0</v>
      </c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</row>
    <row r="121" spans="1:31" ht="31.5" customHeight="1" x14ac:dyDescent="0.25">
      <c r="A121" s="12" t="s">
        <v>37</v>
      </c>
      <c r="B121" s="13">
        <f>+E121+F121+I121</f>
        <v>36</v>
      </c>
      <c r="C121" s="14">
        <v>0</v>
      </c>
      <c r="D121" s="14">
        <v>0</v>
      </c>
      <c r="E121" s="14">
        <v>0</v>
      </c>
      <c r="F121" s="14">
        <v>5</v>
      </c>
      <c r="G121" s="14">
        <v>1</v>
      </c>
      <c r="H121" s="14">
        <v>1</v>
      </c>
      <c r="I121" s="15">
        <v>31</v>
      </c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</row>
    <row r="122" spans="1:31" ht="28.5" customHeight="1" x14ac:dyDescent="0.25">
      <c r="A122" s="12" t="s">
        <v>36</v>
      </c>
      <c r="B122" s="13">
        <f>+E122+F122+I122</f>
        <v>41.44</v>
      </c>
      <c r="C122" s="14">
        <v>0</v>
      </c>
      <c r="D122" s="14">
        <v>0</v>
      </c>
      <c r="E122" s="14">
        <v>0</v>
      </c>
      <c r="F122" s="14">
        <v>41.44</v>
      </c>
      <c r="G122" s="14">
        <v>0</v>
      </c>
      <c r="H122" s="14">
        <v>0</v>
      </c>
      <c r="I122" s="15">
        <v>0</v>
      </c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</row>
    <row r="123" spans="1:31" ht="33" customHeight="1" x14ac:dyDescent="0.25">
      <c r="A123" s="10" t="s">
        <v>45</v>
      </c>
      <c r="B123" s="13"/>
      <c r="C123" s="14"/>
      <c r="D123" s="14"/>
      <c r="E123" s="14"/>
      <c r="F123" s="14"/>
      <c r="G123" s="14"/>
      <c r="H123" s="14"/>
      <c r="I123" s="15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</row>
    <row r="124" spans="1:31" ht="28.5" customHeight="1" x14ac:dyDescent="0.25">
      <c r="A124" s="11" t="s">
        <v>18</v>
      </c>
      <c r="B124" s="13">
        <f>SUM(B125:B127)</f>
        <v>138</v>
      </c>
      <c r="C124" s="13">
        <f t="shared" ref="C124" si="181">SUM(C125:C127)</f>
        <v>0</v>
      </c>
      <c r="D124" s="13">
        <f t="shared" ref="D124" si="182">SUM(D125:D127)</f>
        <v>0</v>
      </c>
      <c r="E124" s="13">
        <f t="shared" ref="E124" si="183">SUM(E125:E127)</f>
        <v>0</v>
      </c>
      <c r="F124" s="13">
        <f t="shared" ref="F124" si="184">SUM(F125:F127)</f>
        <v>138</v>
      </c>
      <c r="G124" s="13">
        <f t="shared" ref="G124" si="185">SUM(G125:G127)</f>
        <v>0</v>
      </c>
      <c r="H124" s="13">
        <f t="shared" ref="H124" si="186">SUM(H125:H127)</f>
        <v>0</v>
      </c>
      <c r="I124" s="8">
        <f t="shared" ref="I124" si="187">SUM(I125:I127)</f>
        <v>0</v>
      </c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</row>
    <row r="125" spans="1:31" ht="27.75" customHeight="1" x14ac:dyDescent="0.25">
      <c r="A125" s="12" t="s">
        <v>13</v>
      </c>
      <c r="B125" s="13">
        <f t="shared" ref="B125" si="188">+E125+F125+I125</f>
        <v>46</v>
      </c>
      <c r="C125" s="14">
        <v>0</v>
      </c>
      <c r="D125" s="14">
        <v>0</v>
      </c>
      <c r="E125" s="14">
        <v>0</v>
      </c>
      <c r="F125" s="14">
        <v>46</v>
      </c>
      <c r="G125" s="14">
        <v>0</v>
      </c>
      <c r="H125" s="14">
        <v>0</v>
      </c>
      <c r="I125" s="15">
        <v>0</v>
      </c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</row>
    <row r="126" spans="1:31" ht="33" customHeight="1" x14ac:dyDescent="0.25">
      <c r="A126" s="12" t="s">
        <v>37</v>
      </c>
      <c r="B126" s="13">
        <f>+E126+F126+I126</f>
        <v>46</v>
      </c>
      <c r="C126" s="14">
        <v>0</v>
      </c>
      <c r="D126" s="14">
        <v>0</v>
      </c>
      <c r="E126" s="14">
        <v>0</v>
      </c>
      <c r="F126" s="14">
        <v>46</v>
      </c>
      <c r="G126" s="14">
        <v>0</v>
      </c>
      <c r="H126" s="14">
        <v>0</v>
      </c>
      <c r="I126" s="15">
        <v>0</v>
      </c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</row>
    <row r="127" spans="1:31" ht="30.75" customHeight="1" x14ac:dyDescent="0.25">
      <c r="A127" s="12" t="s">
        <v>36</v>
      </c>
      <c r="B127" s="13">
        <f>+E127+F127+I127</f>
        <v>46</v>
      </c>
      <c r="C127" s="14">
        <v>0</v>
      </c>
      <c r="D127" s="14">
        <v>0</v>
      </c>
      <c r="E127" s="14">
        <v>0</v>
      </c>
      <c r="F127" s="14">
        <v>46</v>
      </c>
      <c r="G127" s="14">
        <v>0</v>
      </c>
      <c r="H127" s="14">
        <v>0</v>
      </c>
      <c r="I127" s="15">
        <v>0</v>
      </c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</row>
    <row r="128" spans="1:31" ht="29.25" customHeight="1" x14ac:dyDescent="0.25">
      <c r="A128" s="11" t="s">
        <v>39</v>
      </c>
      <c r="B128" s="13">
        <f>SUM(B129:B131)</f>
        <v>638</v>
      </c>
      <c r="C128" s="13">
        <f t="shared" ref="C128:I128" si="189">SUM(C129:C131)</f>
        <v>2</v>
      </c>
      <c r="D128" s="13">
        <f t="shared" si="189"/>
        <v>2</v>
      </c>
      <c r="E128" s="13">
        <f t="shared" si="189"/>
        <v>177</v>
      </c>
      <c r="F128" s="13">
        <f t="shared" si="189"/>
        <v>443</v>
      </c>
      <c r="G128" s="13">
        <f t="shared" si="189"/>
        <v>3</v>
      </c>
      <c r="H128" s="13">
        <f t="shared" si="189"/>
        <v>16</v>
      </c>
      <c r="I128" s="8">
        <f t="shared" si="189"/>
        <v>18</v>
      </c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</row>
    <row r="129" spans="1:31" ht="26.25" customHeight="1" x14ac:dyDescent="0.25">
      <c r="A129" s="12" t="s">
        <v>13</v>
      </c>
      <c r="B129" s="13">
        <f>+E129+F129+I129</f>
        <v>23</v>
      </c>
      <c r="C129" s="14">
        <v>0</v>
      </c>
      <c r="D129" s="14">
        <v>0</v>
      </c>
      <c r="E129" s="14">
        <v>0</v>
      </c>
      <c r="F129" s="14">
        <v>22</v>
      </c>
      <c r="G129" s="14">
        <v>1</v>
      </c>
      <c r="H129" s="14">
        <v>1</v>
      </c>
      <c r="I129" s="15">
        <v>1</v>
      </c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</row>
    <row r="130" spans="1:31" ht="30" customHeight="1" x14ac:dyDescent="0.25">
      <c r="A130" s="12" t="s">
        <v>37</v>
      </c>
      <c r="B130" s="13">
        <f>+E130+F130+I130</f>
        <v>376</v>
      </c>
      <c r="C130" s="14">
        <v>0</v>
      </c>
      <c r="D130" s="14">
        <v>0</v>
      </c>
      <c r="E130" s="14">
        <v>0</v>
      </c>
      <c r="F130" s="14">
        <v>376</v>
      </c>
      <c r="G130" s="14">
        <v>0</v>
      </c>
      <c r="H130" s="14">
        <v>0</v>
      </c>
      <c r="I130" s="15">
        <v>0</v>
      </c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</row>
    <row r="131" spans="1:31" ht="30.75" customHeight="1" x14ac:dyDescent="0.25">
      <c r="A131" s="12" t="s">
        <v>36</v>
      </c>
      <c r="B131" s="13">
        <f>+E131+F131+I131</f>
        <v>239</v>
      </c>
      <c r="C131" s="14">
        <v>2</v>
      </c>
      <c r="D131" s="14">
        <v>2</v>
      </c>
      <c r="E131" s="14">
        <v>177</v>
      </c>
      <c r="F131" s="14">
        <v>45</v>
      </c>
      <c r="G131" s="14">
        <v>2</v>
      </c>
      <c r="H131" s="14">
        <v>15</v>
      </c>
      <c r="I131" s="15">
        <v>17</v>
      </c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</row>
    <row r="132" spans="1:31" ht="35.25" customHeight="1" x14ac:dyDescent="0.25">
      <c r="A132" s="9" t="s">
        <v>25</v>
      </c>
      <c r="B132" s="13">
        <f t="shared" ref="B132:I132" si="190">+B133+B173</f>
        <v>312596</v>
      </c>
      <c r="C132" s="22">
        <f t="shared" si="190"/>
        <v>2175</v>
      </c>
      <c r="D132" s="22">
        <f t="shared" si="190"/>
        <v>2367</v>
      </c>
      <c r="E132" s="22">
        <f t="shared" si="190"/>
        <v>133952</v>
      </c>
      <c r="F132" s="22">
        <f t="shared" si="190"/>
        <v>147929</v>
      </c>
      <c r="G132" s="22">
        <f t="shared" si="190"/>
        <v>3917</v>
      </c>
      <c r="H132" s="22">
        <f t="shared" si="190"/>
        <v>4430</v>
      </c>
      <c r="I132" s="26">
        <f t="shared" si="190"/>
        <v>30715</v>
      </c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</row>
    <row r="133" spans="1:31" ht="32.25" customHeight="1" x14ac:dyDescent="0.25">
      <c r="A133" s="10" t="s">
        <v>26</v>
      </c>
      <c r="B133" s="13">
        <f t="shared" ref="B133:I133" si="191">B134+B138+B142+B146+B150+B154+B159+B167+B169+B163</f>
        <v>141422</v>
      </c>
      <c r="C133" s="22">
        <f t="shared" si="191"/>
        <v>845</v>
      </c>
      <c r="D133" s="22">
        <f t="shared" si="191"/>
        <v>1020</v>
      </c>
      <c r="E133" s="22">
        <f t="shared" si="191"/>
        <v>56050</v>
      </c>
      <c r="F133" s="22">
        <f t="shared" si="191"/>
        <v>70610</v>
      </c>
      <c r="G133" s="22">
        <f t="shared" si="191"/>
        <v>1085</v>
      </c>
      <c r="H133" s="22">
        <f t="shared" si="191"/>
        <v>1372</v>
      </c>
      <c r="I133" s="26">
        <f t="shared" si="191"/>
        <v>14762</v>
      </c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</row>
    <row r="134" spans="1:31" ht="30" customHeight="1" x14ac:dyDescent="0.25">
      <c r="A134" s="11" t="s">
        <v>12</v>
      </c>
      <c r="B134" s="13">
        <f>SUM(B135:B137)</f>
        <v>85880</v>
      </c>
      <c r="C134" s="13">
        <f t="shared" ref="C134" si="192">SUM(C135:C137)</f>
        <v>783</v>
      </c>
      <c r="D134" s="13">
        <f t="shared" ref="D134" si="193">SUM(D135:D137)</f>
        <v>783</v>
      </c>
      <c r="E134" s="13">
        <f t="shared" ref="E134" si="194">SUM(E135:E137)</f>
        <v>37965</v>
      </c>
      <c r="F134" s="13">
        <f t="shared" ref="F134" si="195">SUM(F135:F137)</f>
        <v>37524</v>
      </c>
      <c r="G134" s="13">
        <f t="shared" ref="G134" si="196">SUM(G135:G137)</f>
        <v>1034</v>
      </c>
      <c r="H134" s="13">
        <f t="shared" ref="H134" si="197">SUM(H135:H137)</f>
        <v>1034</v>
      </c>
      <c r="I134" s="8">
        <f t="shared" ref="I134" si="198">SUM(I135:I137)</f>
        <v>10391</v>
      </c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</row>
    <row r="135" spans="1:31" ht="25.5" customHeight="1" x14ac:dyDescent="0.25">
      <c r="A135" s="12" t="s">
        <v>13</v>
      </c>
      <c r="B135" s="20">
        <f>+E135+F135+I135</f>
        <v>26162</v>
      </c>
      <c r="C135" s="14">
        <v>420</v>
      </c>
      <c r="D135" s="14">
        <v>420</v>
      </c>
      <c r="E135" s="14">
        <v>15183</v>
      </c>
      <c r="F135" s="14">
        <v>10979</v>
      </c>
      <c r="G135" s="14">
        <v>0</v>
      </c>
      <c r="H135" s="14">
        <v>0</v>
      </c>
      <c r="I135" s="15">
        <v>0</v>
      </c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</row>
    <row r="136" spans="1:31" ht="27" customHeight="1" x14ac:dyDescent="0.25">
      <c r="A136" s="12" t="s">
        <v>37</v>
      </c>
      <c r="B136" s="13">
        <f>+E136+F136+I136</f>
        <v>37047</v>
      </c>
      <c r="C136" s="14">
        <v>233</v>
      </c>
      <c r="D136" s="14">
        <v>233</v>
      </c>
      <c r="E136" s="14">
        <v>14478</v>
      </c>
      <c r="F136" s="14">
        <v>18377</v>
      </c>
      <c r="G136" s="14">
        <v>503</v>
      </c>
      <c r="H136" s="14">
        <v>503</v>
      </c>
      <c r="I136" s="15">
        <v>4192</v>
      </c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</row>
    <row r="137" spans="1:31" ht="30" customHeight="1" x14ac:dyDescent="0.25">
      <c r="A137" s="12" t="s">
        <v>36</v>
      </c>
      <c r="B137" s="13">
        <f>+E137+F137+I137</f>
        <v>22671</v>
      </c>
      <c r="C137" s="14">
        <v>130</v>
      </c>
      <c r="D137" s="14">
        <v>130</v>
      </c>
      <c r="E137" s="14">
        <v>8304</v>
      </c>
      <c r="F137" s="14">
        <v>8168</v>
      </c>
      <c r="G137" s="14">
        <v>531</v>
      </c>
      <c r="H137" s="14">
        <v>531</v>
      </c>
      <c r="I137" s="15">
        <v>6199</v>
      </c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</row>
    <row r="138" spans="1:31" ht="27" customHeight="1" x14ac:dyDescent="0.25">
      <c r="A138" s="11" t="s">
        <v>20</v>
      </c>
      <c r="B138" s="13">
        <f>SUM(B139:B141)</f>
        <v>7255</v>
      </c>
      <c r="C138" s="13">
        <f t="shared" ref="C138" si="199">SUM(C139:C141)</f>
        <v>33</v>
      </c>
      <c r="D138" s="13">
        <f t="shared" ref="D138" si="200">SUM(D139:D141)</f>
        <v>66</v>
      </c>
      <c r="E138" s="13">
        <f t="shared" ref="E138" si="201">SUM(E139:E141)</f>
        <v>5555</v>
      </c>
      <c r="F138" s="13">
        <f t="shared" ref="F138" si="202">SUM(F139:F141)</f>
        <v>1093</v>
      </c>
      <c r="G138" s="13">
        <f t="shared" ref="G138" si="203">SUM(G139:G141)</f>
        <v>18</v>
      </c>
      <c r="H138" s="13">
        <f t="shared" ref="H138" si="204">SUM(H139:H141)</f>
        <v>36</v>
      </c>
      <c r="I138" s="8">
        <f t="shared" ref="I138" si="205">SUM(I139:I141)</f>
        <v>607</v>
      </c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</row>
    <row r="139" spans="1:31" ht="21.95" customHeight="1" x14ac:dyDescent="0.25">
      <c r="A139" s="12" t="s">
        <v>13</v>
      </c>
      <c r="B139" s="19">
        <f>+E139+F139+I139</f>
        <v>924</v>
      </c>
      <c r="C139" s="14">
        <v>4</v>
      </c>
      <c r="D139" s="14">
        <v>8</v>
      </c>
      <c r="E139" s="14">
        <v>597</v>
      </c>
      <c r="F139" s="14">
        <v>327</v>
      </c>
      <c r="G139" s="14">
        <v>0</v>
      </c>
      <c r="H139" s="14">
        <v>0</v>
      </c>
      <c r="I139" s="15">
        <v>0</v>
      </c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</row>
    <row r="140" spans="1:31" ht="21.95" customHeight="1" x14ac:dyDescent="0.25">
      <c r="A140" s="12" t="s">
        <v>37</v>
      </c>
      <c r="B140" s="13">
        <f>+E140+F140+I140</f>
        <v>4123</v>
      </c>
      <c r="C140" s="14">
        <v>21</v>
      </c>
      <c r="D140" s="14">
        <v>42</v>
      </c>
      <c r="E140" s="14">
        <v>3864</v>
      </c>
      <c r="F140" s="14">
        <v>254</v>
      </c>
      <c r="G140" s="14">
        <v>1</v>
      </c>
      <c r="H140" s="14">
        <v>2</v>
      </c>
      <c r="I140" s="15">
        <v>5</v>
      </c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</row>
    <row r="141" spans="1:31" ht="21.95" customHeight="1" x14ac:dyDescent="0.25">
      <c r="A141" s="12" t="s">
        <v>36</v>
      </c>
      <c r="B141" s="13">
        <f>+E141+F141+I141</f>
        <v>2208</v>
      </c>
      <c r="C141" s="14">
        <v>8</v>
      </c>
      <c r="D141" s="14">
        <v>16</v>
      </c>
      <c r="E141" s="14">
        <v>1094</v>
      </c>
      <c r="F141" s="14">
        <v>512</v>
      </c>
      <c r="G141" s="14">
        <v>17</v>
      </c>
      <c r="H141" s="14">
        <v>34</v>
      </c>
      <c r="I141" s="15">
        <v>602</v>
      </c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</row>
    <row r="142" spans="1:31" ht="33.75" customHeight="1" x14ac:dyDescent="0.25">
      <c r="A142" s="11" t="s">
        <v>38</v>
      </c>
      <c r="B142" s="13">
        <f>SUM(B143:B145)</f>
        <v>18142</v>
      </c>
      <c r="C142" s="13">
        <f t="shared" ref="C142" si="206">SUM(C143:C145)</f>
        <v>22</v>
      </c>
      <c r="D142" s="13">
        <f t="shared" ref="D142" si="207">SUM(D143:D145)</f>
        <v>156</v>
      </c>
      <c r="E142" s="13">
        <f t="shared" ref="E142" si="208">SUM(E143:E145)</f>
        <v>10380</v>
      </c>
      <c r="F142" s="13">
        <f t="shared" ref="F142" si="209">SUM(F143:F145)</f>
        <v>5594</v>
      </c>
      <c r="G142" s="13">
        <f t="shared" ref="G142" si="210">SUM(G143:G145)</f>
        <v>24</v>
      </c>
      <c r="H142" s="13">
        <f t="shared" ref="H142" si="211">SUM(H143:H145)</f>
        <v>251</v>
      </c>
      <c r="I142" s="8">
        <f t="shared" ref="I142" si="212">SUM(I143:I145)</f>
        <v>2168</v>
      </c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</row>
    <row r="143" spans="1:31" ht="21.95" customHeight="1" x14ac:dyDescent="0.25">
      <c r="A143" s="12" t="s">
        <v>13</v>
      </c>
      <c r="B143" s="13">
        <f>+E143+F143+I143</f>
        <v>3779</v>
      </c>
      <c r="C143" s="14">
        <v>1</v>
      </c>
      <c r="D143" s="14">
        <v>6</v>
      </c>
      <c r="E143" s="14">
        <v>497</v>
      </c>
      <c r="F143" s="14">
        <v>3282</v>
      </c>
      <c r="G143" s="14">
        <v>0</v>
      </c>
      <c r="H143" s="14">
        <v>0</v>
      </c>
      <c r="I143" s="15">
        <v>0</v>
      </c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</row>
    <row r="144" spans="1:31" ht="21.95" customHeight="1" x14ac:dyDescent="0.25">
      <c r="A144" s="12" t="s">
        <v>37</v>
      </c>
      <c r="B144" s="13">
        <f>+E144+F144+I144</f>
        <v>12185</v>
      </c>
      <c r="C144" s="14">
        <v>20</v>
      </c>
      <c r="D144" s="14">
        <v>144</v>
      </c>
      <c r="E144" s="14">
        <v>9678</v>
      </c>
      <c r="F144" s="14">
        <v>1570</v>
      </c>
      <c r="G144" s="14">
        <v>7</v>
      </c>
      <c r="H144" s="14">
        <v>126</v>
      </c>
      <c r="I144" s="15">
        <v>937</v>
      </c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</row>
    <row r="145" spans="1:31" ht="21.95" customHeight="1" x14ac:dyDescent="0.25">
      <c r="A145" s="12" t="s">
        <v>36</v>
      </c>
      <c r="B145" s="13">
        <f>+E145+F145+I145</f>
        <v>2178</v>
      </c>
      <c r="C145" s="14">
        <v>1</v>
      </c>
      <c r="D145" s="14">
        <v>6</v>
      </c>
      <c r="E145" s="14">
        <v>205</v>
      </c>
      <c r="F145" s="14">
        <v>742</v>
      </c>
      <c r="G145" s="14">
        <v>17</v>
      </c>
      <c r="H145" s="14">
        <v>125</v>
      </c>
      <c r="I145" s="15">
        <v>1231</v>
      </c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</row>
    <row r="146" spans="1:31" ht="27" customHeight="1" x14ac:dyDescent="0.25">
      <c r="A146" s="11" t="s">
        <v>14</v>
      </c>
      <c r="B146" s="13">
        <f>SUM(B147:B149)</f>
        <v>9117</v>
      </c>
      <c r="C146" s="13">
        <f t="shared" ref="C146" si="213">SUM(C147:C149)</f>
        <v>3</v>
      </c>
      <c r="D146" s="13">
        <f t="shared" ref="D146" si="214">SUM(D147:D149)</f>
        <v>11</v>
      </c>
      <c r="E146" s="13">
        <f t="shared" ref="E146" si="215">SUM(E147:E149)</f>
        <v>1626</v>
      </c>
      <c r="F146" s="13">
        <f t="shared" ref="F146" si="216">SUM(F147:F149)</f>
        <v>7137</v>
      </c>
      <c r="G146" s="13">
        <f t="shared" ref="G146" si="217">SUM(G147:G149)</f>
        <v>3</v>
      </c>
      <c r="H146" s="13">
        <f t="shared" ref="H146" si="218">SUM(H147:H149)</f>
        <v>19</v>
      </c>
      <c r="I146" s="8">
        <f t="shared" ref="I146" si="219">SUM(I147:I149)</f>
        <v>354</v>
      </c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</row>
    <row r="147" spans="1:31" ht="21.95" customHeight="1" x14ac:dyDescent="0.25">
      <c r="A147" s="12" t="s">
        <v>13</v>
      </c>
      <c r="B147" s="13">
        <f>+E147+F147+I147</f>
        <v>3361</v>
      </c>
      <c r="C147" s="14">
        <v>1</v>
      </c>
      <c r="D147" s="14">
        <v>2</v>
      </c>
      <c r="E147" s="14">
        <v>414</v>
      </c>
      <c r="F147" s="14">
        <v>2947</v>
      </c>
      <c r="G147" s="14">
        <v>0</v>
      </c>
      <c r="H147" s="14">
        <v>0</v>
      </c>
      <c r="I147" s="15">
        <v>0</v>
      </c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</row>
    <row r="148" spans="1:31" ht="21.95" customHeight="1" x14ac:dyDescent="0.25">
      <c r="A148" s="12" t="s">
        <v>37</v>
      </c>
      <c r="B148" s="13">
        <f>+E148+F148+I148</f>
        <v>3744</v>
      </c>
      <c r="C148" s="14">
        <v>1</v>
      </c>
      <c r="D148" s="14">
        <v>8</v>
      </c>
      <c r="E148" s="14">
        <v>1103</v>
      </c>
      <c r="F148" s="14">
        <v>2624</v>
      </c>
      <c r="G148" s="14">
        <v>1</v>
      </c>
      <c r="H148" s="14">
        <v>4</v>
      </c>
      <c r="I148" s="15">
        <v>17</v>
      </c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</row>
    <row r="149" spans="1:31" ht="21.95" customHeight="1" x14ac:dyDescent="0.25">
      <c r="A149" s="12" t="s">
        <v>36</v>
      </c>
      <c r="B149" s="13">
        <f>+E149+F149+I149</f>
        <v>2012</v>
      </c>
      <c r="C149" s="14">
        <v>1</v>
      </c>
      <c r="D149" s="14">
        <v>1</v>
      </c>
      <c r="E149" s="14">
        <v>109</v>
      </c>
      <c r="F149" s="14">
        <v>1566</v>
      </c>
      <c r="G149" s="14">
        <v>2</v>
      </c>
      <c r="H149" s="14">
        <v>15</v>
      </c>
      <c r="I149" s="15">
        <v>337</v>
      </c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</row>
    <row r="150" spans="1:31" ht="27" customHeight="1" x14ac:dyDescent="0.25">
      <c r="A150" s="11" t="s">
        <v>15</v>
      </c>
      <c r="B150" s="13">
        <f>SUM(B151:B153)</f>
        <v>4269</v>
      </c>
      <c r="C150" s="13">
        <f t="shared" ref="C150" si="220">SUM(C151:C153)</f>
        <v>0</v>
      </c>
      <c r="D150" s="13">
        <f t="shared" ref="D150" si="221">SUM(D151:D153)</f>
        <v>0</v>
      </c>
      <c r="E150" s="13">
        <f t="shared" ref="E150" si="222">SUM(E151:E153)</f>
        <v>0</v>
      </c>
      <c r="F150" s="13">
        <f t="shared" ref="F150" si="223">SUM(F151:F153)</f>
        <v>3415</v>
      </c>
      <c r="G150" s="13">
        <f t="shared" ref="G150" si="224">SUM(G151:G153)</f>
        <v>1</v>
      </c>
      <c r="H150" s="13">
        <f t="shared" ref="H150" si="225">SUM(H151:H153)</f>
        <v>1</v>
      </c>
      <c r="I150" s="8">
        <f t="shared" ref="I150" si="226">SUM(I151:I153)</f>
        <v>854</v>
      </c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</row>
    <row r="151" spans="1:31" ht="21.95" customHeight="1" x14ac:dyDescent="0.25">
      <c r="A151" s="12" t="s">
        <v>13</v>
      </c>
      <c r="B151" s="13">
        <f>+E151+F151+I151</f>
        <v>1423</v>
      </c>
      <c r="C151" s="14">
        <v>0</v>
      </c>
      <c r="D151" s="14">
        <v>0</v>
      </c>
      <c r="E151" s="14">
        <v>0</v>
      </c>
      <c r="F151" s="14">
        <v>1423</v>
      </c>
      <c r="G151" s="14">
        <v>0</v>
      </c>
      <c r="H151" s="14">
        <v>0</v>
      </c>
      <c r="I151" s="15">
        <v>0</v>
      </c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</row>
    <row r="152" spans="1:31" ht="29.25" customHeight="1" x14ac:dyDescent="0.25">
      <c r="A152" s="12" t="s">
        <v>37</v>
      </c>
      <c r="B152" s="13">
        <f>+E152+F152+I152</f>
        <v>1992</v>
      </c>
      <c r="C152" s="14">
        <v>0</v>
      </c>
      <c r="D152" s="14">
        <v>0</v>
      </c>
      <c r="E152" s="14">
        <v>0</v>
      </c>
      <c r="F152" s="14">
        <v>1992</v>
      </c>
      <c r="G152" s="14">
        <v>0</v>
      </c>
      <c r="H152" s="14">
        <v>0</v>
      </c>
      <c r="I152" s="15">
        <v>0</v>
      </c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</row>
    <row r="153" spans="1:31" ht="27.75" customHeight="1" x14ac:dyDescent="0.25">
      <c r="A153" s="12" t="s">
        <v>36</v>
      </c>
      <c r="B153" s="13">
        <f>+E153+F153+I153</f>
        <v>854</v>
      </c>
      <c r="C153" s="14">
        <v>0</v>
      </c>
      <c r="D153" s="14">
        <v>0</v>
      </c>
      <c r="E153" s="14">
        <v>0</v>
      </c>
      <c r="F153" s="14">
        <v>0</v>
      </c>
      <c r="G153" s="14">
        <v>1</v>
      </c>
      <c r="H153" s="14">
        <v>1</v>
      </c>
      <c r="I153" s="15">
        <v>854</v>
      </c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</row>
    <row r="154" spans="1:31" ht="26.25" customHeight="1" x14ac:dyDescent="0.25">
      <c r="A154" s="11" t="s">
        <v>27</v>
      </c>
      <c r="B154" s="13">
        <f>SUM(B155:B157)</f>
        <v>2336</v>
      </c>
      <c r="C154" s="13">
        <f t="shared" ref="C154" si="227">SUM(C155:C157)</f>
        <v>0</v>
      </c>
      <c r="D154" s="13">
        <f t="shared" ref="D154" si="228">SUM(D155:D157)</f>
        <v>0</v>
      </c>
      <c r="E154" s="13">
        <f t="shared" ref="E154" si="229">SUM(E155:E157)</f>
        <v>0</v>
      </c>
      <c r="F154" s="13">
        <f t="shared" ref="F154" si="230">SUM(F155:F157)</f>
        <v>2336</v>
      </c>
      <c r="G154" s="13">
        <f t="shared" ref="G154" si="231">SUM(G155:G157)</f>
        <v>0</v>
      </c>
      <c r="H154" s="13">
        <f t="shared" ref="H154" si="232">SUM(H155:H157)</f>
        <v>0</v>
      </c>
      <c r="I154" s="8">
        <f t="shared" ref="I154" si="233">SUM(I155:I157)</f>
        <v>0</v>
      </c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</row>
    <row r="155" spans="1:31" ht="23.1" customHeight="1" x14ac:dyDescent="0.25">
      <c r="A155" s="12" t="s">
        <v>13</v>
      </c>
      <c r="B155" s="13">
        <f>+E155+F155+I155</f>
        <v>1368</v>
      </c>
      <c r="C155" s="14">
        <v>0</v>
      </c>
      <c r="D155" s="14">
        <v>0</v>
      </c>
      <c r="E155" s="14">
        <v>0</v>
      </c>
      <c r="F155" s="14">
        <v>1368</v>
      </c>
      <c r="G155" s="14">
        <v>0</v>
      </c>
      <c r="H155" s="14">
        <v>0</v>
      </c>
      <c r="I155" s="15">
        <v>0</v>
      </c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</row>
    <row r="156" spans="1:31" ht="27.75" customHeight="1" x14ac:dyDescent="0.25">
      <c r="A156" s="12" t="s">
        <v>37</v>
      </c>
      <c r="B156" s="13">
        <f>+E156+F156+I156</f>
        <v>764</v>
      </c>
      <c r="C156" s="14">
        <v>0</v>
      </c>
      <c r="D156" s="14">
        <v>0</v>
      </c>
      <c r="E156" s="14">
        <v>0</v>
      </c>
      <c r="F156" s="14">
        <v>764</v>
      </c>
      <c r="G156" s="14">
        <v>0</v>
      </c>
      <c r="H156" s="14">
        <v>0</v>
      </c>
      <c r="I156" s="15">
        <v>0</v>
      </c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</row>
    <row r="157" spans="1:31" ht="27" customHeight="1" x14ac:dyDescent="0.25">
      <c r="A157" s="12" t="s">
        <v>36</v>
      </c>
      <c r="B157" s="13">
        <f>+E157+F157+I157</f>
        <v>204</v>
      </c>
      <c r="C157" s="14">
        <v>0</v>
      </c>
      <c r="D157" s="14">
        <v>0</v>
      </c>
      <c r="E157" s="14">
        <v>0</v>
      </c>
      <c r="F157" s="14">
        <v>204</v>
      </c>
      <c r="G157" s="14">
        <v>0</v>
      </c>
      <c r="H157" s="14">
        <v>0</v>
      </c>
      <c r="I157" s="15">
        <v>0</v>
      </c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</row>
    <row r="158" spans="1:31" ht="21.95" customHeight="1" x14ac:dyDescent="0.25">
      <c r="A158" s="10" t="s">
        <v>44</v>
      </c>
      <c r="B158" s="13"/>
      <c r="C158" s="14"/>
      <c r="D158" s="14"/>
      <c r="E158" s="14"/>
      <c r="F158" s="14"/>
      <c r="G158" s="14"/>
      <c r="H158" s="14"/>
      <c r="I158" s="15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</row>
    <row r="159" spans="1:31" ht="26.25" customHeight="1" x14ac:dyDescent="0.25">
      <c r="A159" s="11" t="s">
        <v>16</v>
      </c>
      <c r="B159" s="13">
        <f>SUM(B160:B162)</f>
        <v>13709</v>
      </c>
      <c r="C159" s="13">
        <f t="shared" ref="C159" si="234">SUM(C160:C162)</f>
        <v>2</v>
      </c>
      <c r="D159" s="13">
        <f t="shared" ref="D159" si="235">SUM(D160:D162)</f>
        <v>2</v>
      </c>
      <c r="E159" s="13">
        <f t="shared" ref="E159" si="236">SUM(E160:E162)</f>
        <v>148</v>
      </c>
      <c r="F159" s="13">
        <f t="shared" ref="F159" si="237">SUM(F160:F162)</f>
        <v>13250</v>
      </c>
      <c r="G159" s="13">
        <f t="shared" ref="G159" si="238">SUM(G160:G162)</f>
        <v>3</v>
      </c>
      <c r="H159" s="13">
        <f t="shared" ref="H159" si="239">SUM(H160:H162)</f>
        <v>29</v>
      </c>
      <c r="I159" s="8">
        <f t="shared" ref="I159" si="240">SUM(I160:I162)</f>
        <v>311</v>
      </c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</row>
    <row r="160" spans="1:31" ht="21.95" customHeight="1" x14ac:dyDescent="0.25">
      <c r="A160" s="12" t="s">
        <v>13</v>
      </c>
      <c r="B160" s="13">
        <f>+E160+F160+I160</f>
        <v>8655</v>
      </c>
      <c r="C160" s="14">
        <v>0</v>
      </c>
      <c r="D160" s="14">
        <v>0</v>
      </c>
      <c r="E160" s="14">
        <v>0</v>
      </c>
      <c r="F160" s="14">
        <v>8655</v>
      </c>
      <c r="G160" s="14">
        <v>0</v>
      </c>
      <c r="H160" s="14">
        <v>0</v>
      </c>
      <c r="I160" s="15">
        <v>0</v>
      </c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</row>
    <row r="161" spans="1:31" ht="21.95" customHeight="1" x14ac:dyDescent="0.25">
      <c r="A161" s="12" t="s">
        <v>37</v>
      </c>
      <c r="B161" s="13">
        <f>+E161+F161+I161</f>
        <v>2773</v>
      </c>
      <c r="C161" s="14">
        <v>0</v>
      </c>
      <c r="D161" s="14">
        <v>0</v>
      </c>
      <c r="E161" s="14">
        <v>0</v>
      </c>
      <c r="F161" s="14">
        <v>2766</v>
      </c>
      <c r="G161" s="14">
        <v>1</v>
      </c>
      <c r="H161" s="14">
        <v>1</v>
      </c>
      <c r="I161" s="15">
        <v>7</v>
      </c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</row>
    <row r="162" spans="1:31" ht="21.95" customHeight="1" x14ac:dyDescent="0.25">
      <c r="A162" s="12" t="s">
        <v>36</v>
      </c>
      <c r="B162" s="13">
        <f>+E162+F162+I162</f>
        <v>2281</v>
      </c>
      <c r="C162" s="14">
        <v>2</v>
      </c>
      <c r="D162" s="14">
        <v>2</v>
      </c>
      <c r="E162" s="14">
        <v>148</v>
      </c>
      <c r="F162" s="14">
        <v>1829</v>
      </c>
      <c r="G162" s="14">
        <v>2</v>
      </c>
      <c r="H162" s="14">
        <v>28</v>
      </c>
      <c r="I162" s="15">
        <v>304</v>
      </c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</row>
    <row r="163" spans="1:31" ht="32.25" customHeight="1" x14ac:dyDescent="0.25">
      <c r="A163" s="11" t="s">
        <v>17</v>
      </c>
      <c r="B163" s="13">
        <f>SUM(B164:B166)</f>
        <v>207</v>
      </c>
      <c r="C163" s="13">
        <f t="shared" ref="C163" si="241">SUM(C164:C166)</f>
        <v>1</v>
      </c>
      <c r="D163" s="13">
        <f t="shared" ref="D163" si="242">SUM(D164:D166)</f>
        <v>1</v>
      </c>
      <c r="E163" s="13">
        <f t="shared" ref="E163" si="243">SUM(E164:E166)</f>
        <v>124</v>
      </c>
      <c r="F163" s="13">
        <f t="shared" ref="F163" si="244">SUM(F164:F166)</f>
        <v>83</v>
      </c>
      <c r="G163" s="13">
        <f t="shared" ref="G163" si="245">SUM(G164:G166)</f>
        <v>0</v>
      </c>
      <c r="H163" s="13">
        <f t="shared" ref="H163" si="246">SUM(H164:H166)</f>
        <v>0</v>
      </c>
      <c r="I163" s="8">
        <f t="shared" ref="I163" si="247">SUM(I164:I166)</f>
        <v>0</v>
      </c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</row>
    <row r="164" spans="1:31" ht="21.95" customHeight="1" x14ac:dyDescent="0.25">
      <c r="A164" s="12" t="s">
        <v>13</v>
      </c>
      <c r="B164" s="13">
        <f>+E164+F164+I164</f>
        <v>0</v>
      </c>
      <c r="C164" s="14">
        <v>0</v>
      </c>
      <c r="D164" s="14">
        <v>0</v>
      </c>
      <c r="E164" s="14">
        <v>0</v>
      </c>
      <c r="F164" s="14">
        <v>0</v>
      </c>
      <c r="G164" s="14">
        <v>0</v>
      </c>
      <c r="H164" s="14">
        <v>0</v>
      </c>
      <c r="I164" s="15">
        <v>0</v>
      </c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</row>
    <row r="165" spans="1:31" ht="21.95" customHeight="1" x14ac:dyDescent="0.25">
      <c r="A165" s="12" t="s">
        <v>37</v>
      </c>
      <c r="B165" s="13">
        <f>+E165+F165+I165</f>
        <v>124</v>
      </c>
      <c r="C165" s="14">
        <v>1</v>
      </c>
      <c r="D165" s="14">
        <v>1</v>
      </c>
      <c r="E165" s="14">
        <v>124</v>
      </c>
      <c r="F165" s="14">
        <v>0</v>
      </c>
      <c r="G165" s="14">
        <v>0</v>
      </c>
      <c r="H165" s="14">
        <v>0</v>
      </c>
      <c r="I165" s="15">
        <v>0</v>
      </c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</row>
    <row r="166" spans="1:31" ht="24" customHeight="1" x14ac:dyDescent="0.25">
      <c r="A166" s="12" t="s">
        <v>36</v>
      </c>
      <c r="B166" s="13">
        <f>+E166+F166+I166</f>
        <v>83</v>
      </c>
      <c r="C166" s="14">
        <v>0</v>
      </c>
      <c r="D166" s="14">
        <v>0</v>
      </c>
      <c r="E166" s="14">
        <v>0</v>
      </c>
      <c r="F166" s="14">
        <v>83</v>
      </c>
      <c r="G166" s="14">
        <v>0</v>
      </c>
      <c r="H166" s="14">
        <v>0</v>
      </c>
      <c r="I166" s="15">
        <v>0</v>
      </c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</row>
    <row r="167" spans="1:31" ht="26.25" customHeight="1" x14ac:dyDescent="0.25">
      <c r="A167" s="11" t="s">
        <v>18</v>
      </c>
      <c r="B167" s="13">
        <f t="shared" ref="B167:I167" si="248">SUM(B168:B168)</f>
        <v>170</v>
      </c>
      <c r="C167" s="13">
        <f t="shared" si="248"/>
        <v>0</v>
      </c>
      <c r="D167" s="13">
        <f t="shared" si="248"/>
        <v>0</v>
      </c>
      <c r="E167" s="13">
        <f t="shared" si="248"/>
        <v>0</v>
      </c>
      <c r="F167" s="13">
        <f t="shared" si="248"/>
        <v>170</v>
      </c>
      <c r="G167" s="13">
        <f t="shared" si="248"/>
        <v>0</v>
      </c>
      <c r="H167" s="13">
        <f t="shared" si="248"/>
        <v>0</v>
      </c>
      <c r="I167" s="8">
        <f t="shared" si="248"/>
        <v>0</v>
      </c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</row>
    <row r="168" spans="1:31" ht="24" customHeight="1" x14ac:dyDescent="0.25">
      <c r="A168" s="12" t="s">
        <v>36</v>
      </c>
      <c r="B168" s="13">
        <f>+E168+F168+I168</f>
        <v>170</v>
      </c>
      <c r="C168" s="14">
        <v>0</v>
      </c>
      <c r="D168" s="14">
        <v>0</v>
      </c>
      <c r="E168" s="14">
        <v>0</v>
      </c>
      <c r="F168" s="14">
        <v>170</v>
      </c>
      <c r="G168" s="14">
        <v>0</v>
      </c>
      <c r="H168" s="14">
        <v>0</v>
      </c>
      <c r="I168" s="15">
        <v>0</v>
      </c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</row>
    <row r="169" spans="1:31" ht="29.25" customHeight="1" x14ac:dyDescent="0.25">
      <c r="A169" s="11" t="s">
        <v>39</v>
      </c>
      <c r="B169" s="13">
        <f>SUM(B170:B172)</f>
        <v>337</v>
      </c>
      <c r="C169" s="13">
        <f t="shared" ref="C169" si="249">SUM(C170:C172)</f>
        <v>1</v>
      </c>
      <c r="D169" s="13">
        <f t="shared" ref="D169" si="250">SUM(D170:D172)</f>
        <v>1</v>
      </c>
      <c r="E169" s="13">
        <f t="shared" ref="E169" si="251">SUM(E170:E172)</f>
        <v>252</v>
      </c>
      <c r="F169" s="13">
        <f t="shared" ref="F169" si="252">SUM(F170:F172)</f>
        <v>8</v>
      </c>
      <c r="G169" s="13">
        <f t="shared" ref="G169" si="253">SUM(G170:G172)</f>
        <v>2</v>
      </c>
      <c r="H169" s="13">
        <f t="shared" ref="H169" si="254">SUM(H170:H172)</f>
        <v>2</v>
      </c>
      <c r="I169" s="8">
        <f t="shared" ref="I169" si="255">SUM(I170:I172)</f>
        <v>77</v>
      </c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</row>
    <row r="170" spans="1:31" ht="26.25" customHeight="1" x14ac:dyDescent="0.25">
      <c r="A170" s="12" t="s">
        <v>13</v>
      </c>
      <c r="B170" s="13">
        <f>+E170+F170+I170</f>
        <v>8</v>
      </c>
      <c r="C170" s="14">
        <v>0</v>
      </c>
      <c r="D170" s="14">
        <v>0</v>
      </c>
      <c r="E170" s="14">
        <v>0</v>
      </c>
      <c r="F170" s="14">
        <v>8</v>
      </c>
      <c r="G170" s="14">
        <v>0</v>
      </c>
      <c r="H170" s="14">
        <v>0</v>
      </c>
      <c r="I170" s="15">
        <v>0</v>
      </c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</row>
    <row r="171" spans="1:31" ht="25.5" customHeight="1" x14ac:dyDescent="0.25">
      <c r="A171" s="12" t="s">
        <v>37</v>
      </c>
      <c r="B171" s="13">
        <f>+E171+F171+I171</f>
        <v>258</v>
      </c>
      <c r="C171" s="14">
        <v>1</v>
      </c>
      <c r="D171" s="14">
        <v>1</v>
      </c>
      <c r="E171" s="14">
        <v>252</v>
      </c>
      <c r="F171" s="14">
        <v>0</v>
      </c>
      <c r="G171" s="14">
        <v>1</v>
      </c>
      <c r="H171" s="14">
        <v>1</v>
      </c>
      <c r="I171" s="15">
        <v>6</v>
      </c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</row>
    <row r="172" spans="1:31" ht="27.75" customHeight="1" x14ac:dyDescent="0.25">
      <c r="A172" s="12" t="s">
        <v>36</v>
      </c>
      <c r="B172" s="13">
        <f>+E172+F172+I172</f>
        <v>71</v>
      </c>
      <c r="C172" s="14">
        <v>0</v>
      </c>
      <c r="D172" s="14">
        <v>0</v>
      </c>
      <c r="E172" s="14">
        <v>0</v>
      </c>
      <c r="F172" s="14">
        <v>0</v>
      </c>
      <c r="G172" s="14">
        <v>1</v>
      </c>
      <c r="H172" s="14">
        <v>1</v>
      </c>
      <c r="I172" s="15">
        <v>71</v>
      </c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</row>
    <row r="173" spans="1:31" ht="28.5" customHeight="1" x14ac:dyDescent="0.25">
      <c r="A173" s="10" t="s">
        <v>28</v>
      </c>
      <c r="B173" s="13">
        <f t="shared" ref="B173:I173" si="256">B174+B178+B181+B185+B198+B189+B193</f>
        <v>171174</v>
      </c>
      <c r="C173" s="22">
        <f t="shared" si="256"/>
        <v>1330</v>
      </c>
      <c r="D173" s="22">
        <f t="shared" si="256"/>
        <v>1347</v>
      </c>
      <c r="E173" s="22">
        <f t="shared" si="256"/>
        <v>77902</v>
      </c>
      <c r="F173" s="22">
        <f t="shared" si="256"/>
        <v>77319</v>
      </c>
      <c r="G173" s="22">
        <f t="shared" si="256"/>
        <v>2832</v>
      </c>
      <c r="H173" s="22">
        <f t="shared" si="256"/>
        <v>3058</v>
      </c>
      <c r="I173" s="26">
        <f t="shared" si="256"/>
        <v>15953</v>
      </c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</row>
    <row r="174" spans="1:31" ht="21.95" customHeight="1" x14ac:dyDescent="0.25">
      <c r="A174" s="11" t="s">
        <v>12</v>
      </c>
      <c r="B174" s="13">
        <f>SUM(B175:B177)</f>
        <v>156672</v>
      </c>
      <c r="C174" s="13">
        <f>SUM(C175:C177)</f>
        <v>1325</v>
      </c>
      <c r="D174" s="13">
        <f>SUM(D175:D177)</f>
        <v>1325</v>
      </c>
      <c r="E174" s="13">
        <f>SUM(E175:E177)</f>
        <v>75827</v>
      </c>
      <c r="F174" s="13">
        <f t="shared" ref="F174" si="257">SUM(F175:F177)</f>
        <v>67639</v>
      </c>
      <c r="G174" s="13">
        <f t="shared" ref="G174" si="258">SUM(G175:G177)</f>
        <v>2780</v>
      </c>
      <c r="H174" s="13">
        <f t="shared" ref="H174" si="259">SUM(H175:H177)</f>
        <v>2780</v>
      </c>
      <c r="I174" s="8">
        <f t="shared" ref="I174" si="260">SUM(I175:I177)</f>
        <v>13206</v>
      </c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</row>
    <row r="175" spans="1:31" ht="21.95" customHeight="1" x14ac:dyDescent="0.25">
      <c r="A175" s="12" t="s">
        <v>13</v>
      </c>
      <c r="B175" s="13">
        <f>+E175+F175+I175</f>
        <v>50057</v>
      </c>
      <c r="C175" s="14">
        <v>79</v>
      </c>
      <c r="D175" s="14">
        <v>79</v>
      </c>
      <c r="E175" s="14">
        <v>3493</v>
      </c>
      <c r="F175" s="14">
        <v>46001</v>
      </c>
      <c r="G175" s="14">
        <v>145</v>
      </c>
      <c r="H175" s="14">
        <v>145</v>
      </c>
      <c r="I175" s="15">
        <v>563</v>
      </c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</row>
    <row r="176" spans="1:31" ht="21.95" customHeight="1" x14ac:dyDescent="0.25">
      <c r="A176" s="12" t="s">
        <v>37</v>
      </c>
      <c r="B176" s="13">
        <f>+E176+F176+I176</f>
        <v>80988</v>
      </c>
      <c r="C176" s="14">
        <v>1081</v>
      </c>
      <c r="D176" s="14">
        <v>1081</v>
      </c>
      <c r="E176" s="14">
        <v>64866</v>
      </c>
      <c r="F176" s="14">
        <v>13672</v>
      </c>
      <c r="G176" s="14">
        <v>1384</v>
      </c>
      <c r="H176" s="14">
        <v>1384</v>
      </c>
      <c r="I176" s="15">
        <v>2450</v>
      </c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</row>
    <row r="177" spans="1:31" ht="21.95" customHeight="1" x14ac:dyDescent="0.25">
      <c r="A177" s="12" t="s">
        <v>36</v>
      </c>
      <c r="B177" s="13">
        <f>+E177+F177+I177</f>
        <v>25627</v>
      </c>
      <c r="C177" s="14">
        <v>165</v>
      </c>
      <c r="D177" s="14">
        <v>165</v>
      </c>
      <c r="E177" s="14">
        <v>7468</v>
      </c>
      <c r="F177" s="14">
        <v>7966</v>
      </c>
      <c r="G177" s="14">
        <v>1251</v>
      </c>
      <c r="H177" s="14">
        <v>1251</v>
      </c>
      <c r="I177" s="15">
        <v>10193</v>
      </c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</row>
    <row r="178" spans="1:31" ht="27.75" customHeight="1" x14ac:dyDescent="0.25">
      <c r="A178" s="11" t="s">
        <v>20</v>
      </c>
      <c r="B178" s="13">
        <f t="shared" ref="B178:I178" si="261">SUM(B179:B180)</f>
        <v>38</v>
      </c>
      <c r="C178" s="13">
        <f t="shared" si="261"/>
        <v>0</v>
      </c>
      <c r="D178" s="13">
        <f t="shared" si="261"/>
        <v>0</v>
      </c>
      <c r="E178" s="13">
        <f t="shared" si="261"/>
        <v>0</v>
      </c>
      <c r="F178" s="13">
        <f t="shared" si="261"/>
        <v>15</v>
      </c>
      <c r="G178" s="13">
        <f t="shared" si="261"/>
        <v>1</v>
      </c>
      <c r="H178" s="13">
        <f t="shared" si="261"/>
        <v>2</v>
      </c>
      <c r="I178" s="8">
        <f t="shared" si="261"/>
        <v>23</v>
      </c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</row>
    <row r="179" spans="1:31" ht="21.95" customHeight="1" x14ac:dyDescent="0.25">
      <c r="A179" s="12" t="s">
        <v>13</v>
      </c>
      <c r="B179" s="13">
        <f>+E179+F179+I179</f>
        <v>15</v>
      </c>
      <c r="C179" s="14">
        <v>0</v>
      </c>
      <c r="D179" s="14">
        <v>0</v>
      </c>
      <c r="E179" s="14">
        <v>0</v>
      </c>
      <c r="F179" s="14">
        <v>15</v>
      </c>
      <c r="G179" s="14">
        <v>0</v>
      </c>
      <c r="H179" s="14">
        <v>0</v>
      </c>
      <c r="I179" s="15">
        <v>0</v>
      </c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</row>
    <row r="180" spans="1:31" ht="21.95" customHeight="1" x14ac:dyDescent="0.25">
      <c r="A180" s="12" t="s">
        <v>37</v>
      </c>
      <c r="B180" s="13">
        <f>+E180+F180+I180</f>
        <v>23</v>
      </c>
      <c r="C180" s="14">
        <v>0</v>
      </c>
      <c r="D180" s="14">
        <v>0</v>
      </c>
      <c r="E180" s="14">
        <v>0</v>
      </c>
      <c r="F180" s="14">
        <v>0</v>
      </c>
      <c r="G180" s="14">
        <v>1</v>
      </c>
      <c r="H180" s="14">
        <v>2</v>
      </c>
      <c r="I180" s="15">
        <v>23</v>
      </c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</row>
    <row r="181" spans="1:31" ht="21.95" customHeight="1" x14ac:dyDescent="0.25">
      <c r="A181" s="11" t="s">
        <v>38</v>
      </c>
      <c r="B181" s="13">
        <f>SUM(B182:B184)</f>
        <v>3699</v>
      </c>
      <c r="C181" s="13">
        <f t="shared" ref="C181" si="262">SUM(C182:C184)</f>
        <v>3</v>
      </c>
      <c r="D181" s="13">
        <f t="shared" ref="D181" si="263">SUM(D182:D184)</f>
        <v>18</v>
      </c>
      <c r="E181" s="13">
        <f t="shared" ref="E181" si="264">SUM(E182:E184)</f>
        <v>1425</v>
      </c>
      <c r="F181" s="13">
        <f t="shared" ref="F181" si="265">SUM(F182:F184)</f>
        <v>1448</v>
      </c>
      <c r="G181" s="13">
        <f t="shared" ref="G181" si="266">SUM(G182:G184)</f>
        <v>35</v>
      </c>
      <c r="H181" s="13">
        <f t="shared" ref="H181" si="267">SUM(H182:H184)</f>
        <v>155</v>
      </c>
      <c r="I181" s="8">
        <f t="shared" ref="I181" si="268">SUM(I182:I184)</f>
        <v>826</v>
      </c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</row>
    <row r="182" spans="1:31" ht="21.95" customHeight="1" x14ac:dyDescent="0.25">
      <c r="A182" s="12" t="s">
        <v>13</v>
      </c>
      <c r="B182" s="13">
        <f>+E182+F182+I182</f>
        <v>2066</v>
      </c>
      <c r="C182" s="14">
        <v>1</v>
      </c>
      <c r="D182" s="14">
        <v>11</v>
      </c>
      <c r="E182" s="14">
        <v>1163</v>
      </c>
      <c r="F182" s="14">
        <v>903</v>
      </c>
      <c r="G182" s="14">
        <v>0</v>
      </c>
      <c r="H182" s="14">
        <v>0</v>
      </c>
      <c r="I182" s="15">
        <v>0</v>
      </c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</row>
    <row r="183" spans="1:31" ht="21.95" customHeight="1" x14ac:dyDescent="0.25">
      <c r="A183" s="12" t="s">
        <v>37</v>
      </c>
      <c r="B183" s="13">
        <f>+E183+F183+I183</f>
        <v>1073</v>
      </c>
      <c r="C183" s="14">
        <v>2</v>
      </c>
      <c r="D183" s="14">
        <v>7</v>
      </c>
      <c r="E183" s="14">
        <v>262</v>
      </c>
      <c r="F183" s="14">
        <v>275</v>
      </c>
      <c r="G183" s="14">
        <v>28</v>
      </c>
      <c r="H183" s="14">
        <v>117</v>
      </c>
      <c r="I183" s="15">
        <v>536</v>
      </c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</row>
    <row r="184" spans="1:31" ht="21.95" customHeight="1" x14ac:dyDescent="0.25">
      <c r="A184" s="12" t="s">
        <v>36</v>
      </c>
      <c r="B184" s="13">
        <f>+E184+F184+I184</f>
        <v>560</v>
      </c>
      <c r="C184" s="14">
        <v>0</v>
      </c>
      <c r="D184" s="14">
        <v>0</v>
      </c>
      <c r="E184" s="14">
        <v>0</v>
      </c>
      <c r="F184" s="14">
        <v>270</v>
      </c>
      <c r="G184" s="14">
        <v>7</v>
      </c>
      <c r="H184" s="14">
        <v>38</v>
      </c>
      <c r="I184" s="15">
        <v>290</v>
      </c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</row>
    <row r="185" spans="1:31" ht="26.25" customHeight="1" x14ac:dyDescent="0.25">
      <c r="A185" s="11" t="s">
        <v>14</v>
      </c>
      <c r="B185" s="13">
        <f>SUM(B186:B188)</f>
        <v>5191</v>
      </c>
      <c r="C185" s="13">
        <f t="shared" ref="C185" si="269">SUM(C186:C188)</f>
        <v>2</v>
      </c>
      <c r="D185" s="13">
        <f t="shared" ref="D185" si="270">SUM(D186:D188)</f>
        <v>4</v>
      </c>
      <c r="E185" s="13">
        <f t="shared" ref="E185" si="271">SUM(E186:E188)</f>
        <v>650</v>
      </c>
      <c r="F185" s="13">
        <f t="shared" ref="F185" si="272">SUM(F186:F188)</f>
        <v>3676</v>
      </c>
      <c r="G185" s="13">
        <f t="shared" ref="G185" si="273">SUM(G186:G188)</f>
        <v>8</v>
      </c>
      <c r="H185" s="13">
        <f t="shared" ref="H185" si="274">SUM(H186:H188)</f>
        <v>59</v>
      </c>
      <c r="I185" s="8">
        <f t="shared" ref="I185" si="275">SUM(I186:I188)</f>
        <v>865</v>
      </c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</row>
    <row r="186" spans="1:31" ht="21.95" customHeight="1" x14ac:dyDescent="0.25">
      <c r="A186" s="12" t="s">
        <v>13</v>
      </c>
      <c r="B186" s="13">
        <f>+E186+F186+I186</f>
        <v>1806</v>
      </c>
      <c r="C186" s="14">
        <v>0</v>
      </c>
      <c r="D186" s="14">
        <v>0</v>
      </c>
      <c r="E186" s="14">
        <v>0</v>
      </c>
      <c r="F186" s="14">
        <v>1774</v>
      </c>
      <c r="G186" s="14">
        <v>1</v>
      </c>
      <c r="H186" s="14">
        <v>18</v>
      </c>
      <c r="I186" s="15">
        <v>32</v>
      </c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</row>
    <row r="187" spans="1:31" ht="21.95" customHeight="1" x14ac:dyDescent="0.25">
      <c r="A187" s="12" t="s">
        <v>37</v>
      </c>
      <c r="B187" s="13">
        <f>+E187+F187+I187</f>
        <v>2269</v>
      </c>
      <c r="C187" s="14">
        <v>2</v>
      </c>
      <c r="D187" s="14">
        <v>4</v>
      </c>
      <c r="E187" s="14">
        <v>650</v>
      </c>
      <c r="F187" s="14">
        <v>1492</v>
      </c>
      <c r="G187" s="14">
        <v>3</v>
      </c>
      <c r="H187" s="14">
        <v>18</v>
      </c>
      <c r="I187" s="15">
        <v>127</v>
      </c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</row>
    <row r="188" spans="1:31" ht="21.95" customHeight="1" x14ac:dyDescent="0.25">
      <c r="A188" s="12" t="s">
        <v>36</v>
      </c>
      <c r="B188" s="13">
        <f>+E188+F188+I188</f>
        <v>1116</v>
      </c>
      <c r="C188" s="14">
        <v>0</v>
      </c>
      <c r="D188" s="14">
        <v>0</v>
      </c>
      <c r="E188" s="14">
        <v>0</v>
      </c>
      <c r="F188" s="14">
        <v>410</v>
      </c>
      <c r="G188" s="14">
        <v>4</v>
      </c>
      <c r="H188" s="14">
        <v>23</v>
      </c>
      <c r="I188" s="15">
        <v>706</v>
      </c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</row>
    <row r="189" spans="1:31" ht="30" customHeight="1" x14ac:dyDescent="0.25">
      <c r="A189" s="11" t="s">
        <v>15</v>
      </c>
      <c r="B189" s="13">
        <f>SUM(B190:B192)</f>
        <v>863</v>
      </c>
      <c r="C189" s="13">
        <f t="shared" ref="C189" si="276">SUM(C190:C192)</f>
        <v>0</v>
      </c>
      <c r="D189" s="13">
        <f t="shared" ref="D189" si="277">SUM(D190:D192)</f>
        <v>0</v>
      </c>
      <c r="E189" s="13">
        <f t="shared" ref="E189" si="278">SUM(E190:E192)</f>
        <v>0</v>
      </c>
      <c r="F189" s="13">
        <f t="shared" ref="F189" si="279">SUM(F190:F192)</f>
        <v>545</v>
      </c>
      <c r="G189" s="13">
        <f t="shared" ref="G189" si="280">SUM(G190:G192)</f>
        <v>2</v>
      </c>
      <c r="H189" s="13">
        <f t="shared" ref="H189" si="281">SUM(H190:H192)</f>
        <v>8</v>
      </c>
      <c r="I189" s="8">
        <f t="shared" ref="I189" si="282">SUM(I190:I192)</f>
        <v>318</v>
      </c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</row>
    <row r="190" spans="1:31" ht="21.95" customHeight="1" x14ac:dyDescent="0.25">
      <c r="A190" s="12" t="s">
        <v>13</v>
      </c>
      <c r="B190" s="13">
        <f t="shared" ref="B190" si="283">+E190+F190+I190</f>
        <v>137</v>
      </c>
      <c r="C190" s="14">
        <v>0</v>
      </c>
      <c r="D190" s="14">
        <v>0</v>
      </c>
      <c r="E190" s="14">
        <v>0</v>
      </c>
      <c r="F190" s="14">
        <v>137</v>
      </c>
      <c r="G190" s="14">
        <v>0</v>
      </c>
      <c r="H190" s="14">
        <v>0</v>
      </c>
      <c r="I190" s="15">
        <v>0</v>
      </c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</row>
    <row r="191" spans="1:31" ht="21.95" customHeight="1" x14ac:dyDescent="0.25">
      <c r="A191" s="12" t="s">
        <v>37</v>
      </c>
      <c r="B191" s="13">
        <f>+E191+F191+I191</f>
        <v>408</v>
      </c>
      <c r="C191" s="14">
        <v>0</v>
      </c>
      <c r="D191" s="14">
        <v>0</v>
      </c>
      <c r="E191" s="14">
        <v>0</v>
      </c>
      <c r="F191" s="14">
        <v>408</v>
      </c>
      <c r="G191" s="14">
        <v>0</v>
      </c>
      <c r="H191" s="14">
        <v>0</v>
      </c>
      <c r="I191" s="15">
        <v>0</v>
      </c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</row>
    <row r="192" spans="1:31" ht="21.95" customHeight="1" x14ac:dyDescent="0.25">
      <c r="A192" s="12" t="s">
        <v>36</v>
      </c>
      <c r="B192" s="13">
        <f>+E192+F192+I192</f>
        <v>318</v>
      </c>
      <c r="C192" s="14">
        <v>0</v>
      </c>
      <c r="D192" s="14">
        <v>0</v>
      </c>
      <c r="E192" s="14">
        <v>0</v>
      </c>
      <c r="F192" s="14">
        <v>0</v>
      </c>
      <c r="G192" s="14">
        <v>2</v>
      </c>
      <c r="H192" s="14">
        <v>8</v>
      </c>
      <c r="I192" s="15">
        <v>318</v>
      </c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</row>
    <row r="193" spans="1:31" ht="30" customHeight="1" x14ac:dyDescent="0.25">
      <c r="A193" s="11" t="s">
        <v>16</v>
      </c>
      <c r="B193" s="13">
        <f>SUM(B194:B196)</f>
        <v>4594</v>
      </c>
      <c r="C193" s="13">
        <f t="shared" ref="C193" si="284">SUM(C194:C196)</f>
        <v>0</v>
      </c>
      <c r="D193" s="13">
        <f t="shared" ref="D193" si="285">SUM(D194:D196)</f>
        <v>0</v>
      </c>
      <c r="E193" s="13">
        <f t="shared" ref="E193" si="286">SUM(E194:E196)</f>
        <v>0</v>
      </c>
      <c r="F193" s="13">
        <f t="shared" ref="F193" si="287">SUM(F194:F196)</f>
        <v>3879</v>
      </c>
      <c r="G193" s="13">
        <f t="shared" ref="G193" si="288">SUM(G194:G196)</f>
        <v>6</v>
      </c>
      <c r="H193" s="13">
        <f t="shared" ref="H193" si="289">SUM(H194:H196)</f>
        <v>54</v>
      </c>
      <c r="I193" s="8">
        <f t="shared" ref="I193" si="290">SUM(I194:I196)</f>
        <v>715</v>
      </c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</row>
    <row r="194" spans="1:31" ht="27" customHeight="1" x14ac:dyDescent="0.25">
      <c r="A194" s="12" t="s">
        <v>13</v>
      </c>
      <c r="B194" s="13">
        <f t="shared" ref="B194" si="291">+E194+F194+I194</f>
        <v>3185</v>
      </c>
      <c r="C194" s="14">
        <v>0</v>
      </c>
      <c r="D194" s="14">
        <v>0</v>
      </c>
      <c r="E194" s="14">
        <v>0</v>
      </c>
      <c r="F194" s="14">
        <v>3185</v>
      </c>
      <c r="G194" s="14">
        <v>0</v>
      </c>
      <c r="H194" s="14">
        <v>0</v>
      </c>
      <c r="I194" s="15">
        <v>0</v>
      </c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</row>
    <row r="195" spans="1:31" ht="25.5" customHeight="1" x14ac:dyDescent="0.25">
      <c r="A195" s="12" t="s">
        <v>37</v>
      </c>
      <c r="B195" s="13">
        <f>+E195+F195+I195</f>
        <v>1203</v>
      </c>
      <c r="C195" s="14">
        <v>0</v>
      </c>
      <c r="D195" s="14">
        <v>0</v>
      </c>
      <c r="E195" s="14">
        <v>0</v>
      </c>
      <c r="F195" s="14">
        <v>513</v>
      </c>
      <c r="G195" s="14">
        <v>5</v>
      </c>
      <c r="H195" s="14">
        <v>53</v>
      </c>
      <c r="I195" s="15">
        <v>690</v>
      </c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</row>
    <row r="196" spans="1:31" ht="29.25" customHeight="1" x14ac:dyDescent="0.25">
      <c r="A196" s="12" t="s">
        <v>36</v>
      </c>
      <c r="B196" s="13">
        <f>+E196+F196+I196</f>
        <v>206</v>
      </c>
      <c r="C196" s="14">
        <v>0</v>
      </c>
      <c r="D196" s="14">
        <v>0</v>
      </c>
      <c r="E196" s="14">
        <v>0</v>
      </c>
      <c r="F196" s="14">
        <v>181</v>
      </c>
      <c r="G196" s="14">
        <v>1</v>
      </c>
      <c r="H196" s="14">
        <v>1</v>
      </c>
      <c r="I196" s="15">
        <v>25</v>
      </c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</row>
    <row r="197" spans="1:31" ht="21.95" customHeight="1" x14ac:dyDescent="0.25">
      <c r="A197" s="10" t="s">
        <v>43</v>
      </c>
      <c r="B197" s="13"/>
      <c r="C197" s="14"/>
      <c r="D197" s="14"/>
      <c r="E197" s="14"/>
      <c r="F197" s="14"/>
      <c r="G197" s="14"/>
      <c r="H197" s="14"/>
      <c r="I197" s="15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</row>
    <row r="198" spans="1:31" ht="21.95" customHeight="1" x14ac:dyDescent="0.25">
      <c r="A198" s="11" t="s">
        <v>17</v>
      </c>
      <c r="B198" s="13">
        <f>SUM(B199:B201)</f>
        <v>117</v>
      </c>
      <c r="C198" s="13">
        <f t="shared" ref="C198" si="292">SUM(C199:C201)</f>
        <v>0</v>
      </c>
      <c r="D198" s="13">
        <f t="shared" ref="D198" si="293">SUM(D199:D201)</f>
        <v>0</v>
      </c>
      <c r="E198" s="13">
        <f t="shared" ref="E198" si="294">SUM(E199:E201)</f>
        <v>0</v>
      </c>
      <c r="F198" s="13">
        <f>SUM(F199:F201)</f>
        <v>117</v>
      </c>
      <c r="G198" s="13">
        <f t="shared" ref="G198" si="295">SUM(G199:G201)</f>
        <v>0</v>
      </c>
      <c r="H198" s="13">
        <f t="shared" ref="H198" si="296">SUM(H199:H201)</f>
        <v>0</v>
      </c>
      <c r="I198" s="8">
        <f t="shared" ref="I198" si="297">SUM(I199:I201)</f>
        <v>0</v>
      </c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</row>
    <row r="199" spans="1:31" ht="21.95" customHeight="1" x14ac:dyDescent="0.25">
      <c r="A199" s="12" t="s">
        <v>13</v>
      </c>
      <c r="B199" s="13">
        <f>+E199+F199+I199</f>
        <v>44</v>
      </c>
      <c r="C199" s="14">
        <v>0</v>
      </c>
      <c r="D199" s="14">
        <v>0</v>
      </c>
      <c r="E199" s="14">
        <v>0</v>
      </c>
      <c r="F199" s="14">
        <v>44</v>
      </c>
      <c r="G199" s="14">
        <v>0</v>
      </c>
      <c r="H199" s="14">
        <v>0</v>
      </c>
      <c r="I199" s="15">
        <v>0</v>
      </c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</row>
    <row r="200" spans="1:31" ht="21.95" customHeight="1" x14ac:dyDescent="0.25">
      <c r="A200" s="12" t="s">
        <v>37</v>
      </c>
      <c r="B200" s="13">
        <f>+E200+F200+I200</f>
        <v>29</v>
      </c>
      <c r="C200" s="14">
        <v>0</v>
      </c>
      <c r="D200" s="14">
        <v>0</v>
      </c>
      <c r="E200" s="14">
        <v>0</v>
      </c>
      <c r="F200" s="14">
        <v>29</v>
      </c>
      <c r="G200" s="14">
        <v>0</v>
      </c>
      <c r="H200" s="14">
        <v>0</v>
      </c>
      <c r="I200" s="15">
        <v>0</v>
      </c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</row>
    <row r="201" spans="1:31" ht="21.95" customHeight="1" x14ac:dyDescent="0.25">
      <c r="A201" s="12" t="s">
        <v>36</v>
      </c>
      <c r="B201" s="13">
        <f>+E201+F201+I201</f>
        <v>44</v>
      </c>
      <c r="C201" s="14">
        <v>0</v>
      </c>
      <c r="D201" s="14">
        <v>0</v>
      </c>
      <c r="E201" s="14">
        <v>0</v>
      </c>
      <c r="F201" s="14">
        <v>44</v>
      </c>
      <c r="G201" s="14">
        <v>0</v>
      </c>
      <c r="H201" s="14">
        <v>0</v>
      </c>
      <c r="I201" s="15">
        <v>0</v>
      </c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</row>
    <row r="202" spans="1:31" ht="21.95" customHeight="1" x14ac:dyDescent="0.25">
      <c r="A202" s="16"/>
      <c r="B202" s="25"/>
      <c r="C202" s="27"/>
      <c r="D202" s="27"/>
      <c r="E202" s="27"/>
      <c r="F202" s="27"/>
      <c r="G202" s="27"/>
      <c r="H202" s="27"/>
      <c r="I202" s="17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</row>
    <row r="203" spans="1:31" ht="4.5" customHeight="1" x14ac:dyDescent="0.25">
      <c r="A203" s="38"/>
      <c r="B203" s="39"/>
      <c r="C203" s="40"/>
      <c r="D203" s="40"/>
      <c r="E203" s="40"/>
      <c r="F203" s="40"/>
      <c r="G203" s="40"/>
      <c r="H203" s="40"/>
      <c r="I203" s="4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</row>
    <row r="204" spans="1:31" x14ac:dyDescent="0.25">
      <c r="A204" s="28" t="s">
        <v>50</v>
      </c>
      <c r="B204" s="28"/>
      <c r="C204" s="29"/>
      <c r="D204" s="29"/>
      <c r="E204" s="29"/>
      <c r="F204" s="29"/>
      <c r="G204" s="29"/>
      <c r="H204" s="29"/>
      <c r="I204" s="6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</row>
    <row r="205" spans="1:31" x14ac:dyDescent="0.25">
      <c r="A205" s="30" t="s">
        <v>53</v>
      </c>
      <c r="B205" s="30"/>
      <c r="C205" s="29"/>
      <c r="D205" s="29"/>
      <c r="E205" s="29"/>
      <c r="F205" s="29"/>
      <c r="G205" s="29"/>
      <c r="H205" s="29"/>
      <c r="I205" s="6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</row>
    <row r="206" spans="1:31" x14ac:dyDescent="0.25">
      <c r="A206" s="29" t="s">
        <v>29</v>
      </c>
      <c r="B206" s="29"/>
      <c r="C206" s="29"/>
      <c r="D206" s="29"/>
      <c r="E206" s="29"/>
      <c r="F206" s="29"/>
      <c r="G206" s="29"/>
      <c r="H206" s="29"/>
      <c r="I206" s="6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</row>
    <row r="207" spans="1:31" x14ac:dyDescent="0.25">
      <c r="A207" s="29" t="s">
        <v>30</v>
      </c>
      <c r="B207" s="29"/>
      <c r="C207" s="29"/>
      <c r="D207" s="29"/>
      <c r="E207" s="29"/>
      <c r="F207" s="29"/>
      <c r="G207" s="29"/>
      <c r="H207" s="29"/>
      <c r="I207" s="6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</row>
    <row r="208" spans="1:31" x14ac:dyDescent="0.25">
      <c r="A208" s="29" t="s">
        <v>49</v>
      </c>
      <c r="B208" s="29"/>
      <c r="C208" s="29"/>
      <c r="D208" s="29"/>
      <c r="E208" s="29"/>
      <c r="F208" s="29"/>
      <c r="G208" s="29"/>
      <c r="H208" s="29"/>
      <c r="I208" s="6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</row>
    <row r="209" spans="1:31" x14ac:dyDescent="0.25">
      <c r="A209" s="29" t="s">
        <v>31</v>
      </c>
      <c r="B209" s="29"/>
      <c r="C209" s="29"/>
      <c r="D209" s="29"/>
      <c r="E209" s="29"/>
      <c r="F209" s="29"/>
      <c r="G209" s="29"/>
      <c r="H209" s="29"/>
      <c r="I209" s="6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</row>
    <row r="210" spans="1:31" x14ac:dyDescent="0.25">
      <c r="A210" s="29" t="s">
        <v>32</v>
      </c>
      <c r="B210" s="29"/>
      <c r="C210" s="29"/>
      <c r="D210" s="29"/>
      <c r="E210" s="29"/>
      <c r="F210" s="29"/>
      <c r="G210" s="29"/>
      <c r="H210" s="29"/>
      <c r="I210" s="6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</row>
    <row r="211" spans="1:31" x14ac:dyDescent="0.25">
      <c r="A211" s="29" t="s">
        <v>33</v>
      </c>
      <c r="B211" s="29"/>
      <c r="C211" s="29"/>
      <c r="D211" s="29"/>
      <c r="E211" s="29"/>
      <c r="F211" s="29"/>
      <c r="G211" s="29"/>
      <c r="H211" s="29"/>
      <c r="I211" s="6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</row>
    <row r="212" spans="1:31" x14ac:dyDescent="0.25">
      <c r="A212" s="31" t="s">
        <v>34</v>
      </c>
      <c r="B212" s="31"/>
      <c r="C212" s="32"/>
      <c r="D212" s="32"/>
      <c r="E212" s="32"/>
      <c r="F212" s="32"/>
      <c r="G212" s="32"/>
      <c r="H212" s="32"/>
      <c r="I212" s="6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</row>
    <row r="213" spans="1:31" x14ac:dyDescent="0.25">
      <c r="A213" s="29" t="s">
        <v>35</v>
      </c>
      <c r="B213" s="30"/>
      <c r="C213" s="6"/>
      <c r="D213" s="6"/>
      <c r="E213" s="6"/>
      <c r="F213" s="6"/>
      <c r="G213" s="6"/>
      <c r="H213" s="6"/>
      <c r="I213" s="6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</row>
    <row r="214" spans="1:31" x14ac:dyDescent="0.25"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</row>
    <row r="215" spans="1:31" x14ac:dyDescent="0.25"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</row>
    <row r="216" spans="1:31" x14ac:dyDescent="0.25"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</row>
    <row r="217" spans="1:31" x14ac:dyDescent="0.25"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</row>
    <row r="218" spans="1:31" x14ac:dyDescent="0.25"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</row>
    <row r="219" spans="1:31" x14ac:dyDescent="0.25"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</row>
    <row r="220" spans="1:31" x14ac:dyDescent="0.25"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</row>
    <row r="221" spans="1:31" x14ac:dyDescent="0.25"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</row>
    <row r="222" spans="1:31" x14ac:dyDescent="0.25"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</row>
    <row r="223" spans="1:31" x14ac:dyDescent="0.25"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</row>
    <row r="224" spans="1:31" x14ac:dyDescent="0.25"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</row>
    <row r="225" spans="10:31" x14ac:dyDescent="0.25"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</row>
    <row r="226" spans="10:31" x14ac:dyDescent="0.25"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</row>
    <row r="227" spans="10:31" x14ac:dyDescent="0.25"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</row>
    <row r="228" spans="10:31" x14ac:dyDescent="0.25"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</row>
    <row r="229" spans="10:31" x14ac:dyDescent="0.25"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</row>
    <row r="230" spans="10:31" x14ac:dyDescent="0.25"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</row>
    <row r="231" spans="10:31" x14ac:dyDescent="0.25"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</row>
    <row r="232" spans="10:31" x14ac:dyDescent="0.25"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</row>
    <row r="233" spans="10:31" x14ac:dyDescent="0.25"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</row>
    <row r="234" spans="10:31" x14ac:dyDescent="0.25"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</row>
    <row r="235" spans="10:31" x14ac:dyDescent="0.25">
      <c r="J235" s="18"/>
      <c r="K235" s="18"/>
    </row>
    <row r="236" spans="10:31" x14ac:dyDescent="0.25">
      <c r="J236" s="18"/>
      <c r="K236" s="18"/>
    </row>
    <row r="237" spans="10:31" x14ac:dyDescent="0.25">
      <c r="J237" s="18"/>
      <c r="K237" s="18"/>
    </row>
    <row r="238" spans="10:31" x14ac:dyDescent="0.25">
      <c r="J238" s="18"/>
      <c r="K238" s="18"/>
    </row>
    <row r="239" spans="10:31" x14ac:dyDescent="0.25">
      <c r="J239" s="18"/>
      <c r="K239" s="18"/>
    </row>
    <row r="240" spans="10:31" x14ac:dyDescent="0.25">
      <c r="J240" s="18"/>
      <c r="K240" s="18"/>
    </row>
    <row r="241" spans="10:11" x14ac:dyDescent="0.25">
      <c r="J241" s="18"/>
      <c r="K241" s="18"/>
    </row>
    <row r="242" spans="10:11" x14ac:dyDescent="0.25">
      <c r="J242" s="18"/>
      <c r="K242" s="18"/>
    </row>
    <row r="243" spans="10:11" x14ac:dyDescent="0.25">
      <c r="J243" s="18"/>
      <c r="K243" s="18"/>
    </row>
    <row r="244" spans="10:11" x14ac:dyDescent="0.25">
      <c r="J244" s="18"/>
      <c r="K244" s="18"/>
    </row>
    <row r="245" spans="10:11" x14ac:dyDescent="0.25">
      <c r="J245" s="18"/>
      <c r="K245" s="18"/>
    </row>
    <row r="246" spans="10:11" x14ac:dyDescent="0.25">
      <c r="J246" s="18"/>
      <c r="K246" s="18"/>
    </row>
    <row r="247" spans="10:11" x14ac:dyDescent="0.25">
      <c r="J247" s="18"/>
      <c r="K247" s="18"/>
    </row>
    <row r="248" spans="10:11" x14ac:dyDescent="0.25">
      <c r="J248" s="18"/>
      <c r="K248" s="18"/>
    </row>
    <row r="249" spans="10:11" x14ac:dyDescent="0.25">
      <c r="J249" s="18"/>
      <c r="K249" s="18"/>
    </row>
    <row r="250" spans="10:11" x14ac:dyDescent="0.25">
      <c r="J250" s="18"/>
      <c r="K250" s="18"/>
    </row>
    <row r="251" spans="10:11" x14ac:dyDescent="0.25">
      <c r="J251" s="18"/>
      <c r="K251" s="18"/>
    </row>
    <row r="252" spans="10:11" x14ac:dyDescent="0.25">
      <c r="J252" s="18"/>
      <c r="K252" s="18"/>
    </row>
    <row r="253" spans="10:11" x14ac:dyDescent="0.25">
      <c r="J253" s="18"/>
      <c r="K253" s="18"/>
    </row>
    <row r="254" spans="10:11" x14ac:dyDescent="0.25">
      <c r="J254" s="18"/>
      <c r="K254" s="18"/>
    </row>
    <row r="255" spans="10:11" x14ac:dyDescent="0.25">
      <c r="J255" s="18"/>
      <c r="K255" s="18"/>
    </row>
    <row r="256" spans="10:11" x14ac:dyDescent="0.25">
      <c r="J256" s="18"/>
      <c r="K256" s="18"/>
    </row>
    <row r="257" spans="10:11" x14ac:dyDescent="0.25">
      <c r="J257" s="18"/>
      <c r="K257" s="18"/>
    </row>
    <row r="258" spans="10:11" x14ac:dyDescent="0.25">
      <c r="J258" s="18"/>
      <c r="K258" s="18"/>
    </row>
    <row r="259" spans="10:11" x14ac:dyDescent="0.25">
      <c r="J259" s="18"/>
      <c r="K259" s="18"/>
    </row>
    <row r="260" spans="10:11" x14ac:dyDescent="0.25">
      <c r="J260" s="18"/>
      <c r="K260" s="18"/>
    </row>
    <row r="261" spans="10:11" x14ac:dyDescent="0.25">
      <c r="J261" s="18"/>
      <c r="K261" s="18"/>
    </row>
    <row r="262" spans="10:11" x14ac:dyDescent="0.25">
      <c r="J262" s="18"/>
    </row>
    <row r="263" spans="10:11" x14ac:dyDescent="0.25">
      <c r="J263" s="18"/>
    </row>
    <row r="264" spans="10:11" x14ac:dyDescent="0.25">
      <c r="J264" s="18"/>
    </row>
    <row r="265" spans="10:11" x14ac:dyDescent="0.25">
      <c r="J265" s="18"/>
    </row>
    <row r="266" spans="10:11" x14ac:dyDescent="0.25">
      <c r="J266" s="18"/>
    </row>
    <row r="267" spans="10:11" x14ac:dyDescent="0.25">
      <c r="J267" s="18"/>
    </row>
    <row r="268" spans="10:11" x14ac:dyDescent="0.25">
      <c r="J268" s="18"/>
    </row>
    <row r="269" spans="10:11" x14ac:dyDescent="0.25">
      <c r="J269" s="18"/>
    </row>
    <row r="270" spans="10:11" x14ac:dyDescent="0.25">
      <c r="J270" s="18"/>
    </row>
    <row r="271" spans="10:11" x14ac:dyDescent="0.25">
      <c r="J271" s="18"/>
    </row>
    <row r="272" spans="10:11" x14ac:dyDescent="0.25">
      <c r="J272" s="18"/>
    </row>
  </sheetData>
  <mergeCells count="10">
    <mergeCell ref="A8:A10"/>
    <mergeCell ref="B8:B10"/>
    <mergeCell ref="C8:F8"/>
    <mergeCell ref="G8:I9"/>
    <mergeCell ref="C9:E9"/>
    <mergeCell ref="A1:I1"/>
    <mergeCell ref="A2:I2"/>
    <mergeCell ref="A3:I3"/>
    <mergeCell ref="A5:I5"/>
    <mergeCell ref="A6:I6"/>
  </mergeCells>
  <pageMargins left="0.74803149606299213" right="0.74803149606299213" top="0.98425196850393704" bottom="0.98425196850393704" header="0.19685039370078741" footer="0"/>
  <pageSetup scale="60" orientation="portrait" r:id="rId1"/>
  <ignoredErrors>
    <ignoredError sqref="B22:B34 B38:B40 B55:B197 B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2022-04-05T21:35:49Z</cp:lastPrinted>
  <dcterms:created xsi:type="dcterms:W3CDTF">2022-03-04T17:09:21Z</dcterms:created>
  <dcterms:modified xsi:type="dcterms:W3CDTF">2022-04-05T21:36:11Z</dcterms:modified>
</cp:coreProperties>
</file>